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58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68" i="1" l="1"/>
  <c r="C70" i="1"/>
  <c r="B70" i="1"/>
  <c r="C69" i="1"/>
  <c r="B69" i="1"/>
  <c r="C68" i="1"/>
  <c r="C67" i="1"/>
  <c r="B67" i="1"/>
  <c r="C66" i="1"/>
  <c r="B66" i="1"/>
  <c r="C46" i="1"/>
  <c r="B46" i="1"/>
  <c r="C38" i="1" l="1"/>
  <c r="B38" i="1"/>
  <c r="C32" i="1"/>
  <c r="B32" i="1"/>
  <c r="C30" i="1"/>
  <c r="B30" i="1"/>
  <c r="C22" i="1"/>
  <c r="B22" i="1"/>
  <c r="C40" i="1"/>
  <c r="B40" i="1"/>
  <c r="C39" i="1"/>
  <c r="B39" i="1"/>
  <c r="C16" i="1"/>
  <c r="B16" i="1"/>
  <c r="H41" i="1" l="1"/>
  <c r="B55" i="1" l="1"/>
  <c r="B72" i="1" l="1"/>
  <c r="C62" i="1"/>
  <c r="C60" i="1"/>
  <c r="C59" i="1"/>
  <c r="C55" i="1"/>
  <c r="C54" i="1"/>
  <c r="C53" i="1"/>
  <c r="C52" i="1"/>
  <c r="C56" i="1"/>
  <c r="I61" i="1" l="1"/>
  <c r="I58" i="1"/>
  <c r="I57" i="1"/>
  <c r="M41" i="1"/>
  <c r="L41" i="1"/>
  <c r="K41" i="1"/>
  <c r="J41" i="1"/>
  <c r="I41" i="1"/>
  <c r="G41" i="1"/>
  <c r="F41" i="1"/>
  <c r="E41" i="1"/>
  <c r="D41" i="1"/>
  <c r="B41" i="1" l="1"/>
  <c r="C41" i="1"/>
  <c r="C57" i="1"/>
  <c r="G57" i="1"/>
  <c r="C61" i="1"/>
  <c r="G61" i="1"/>
  <c r="C58" i="1"/>
  <c r="G58" i="1"/>
  <c r="E71" i="1"/>
  <c r="D71" i="1"/>
  <c r="B71" i="1"/>
  <c r="C47" i="1"/>
  <c r="B47" i="1"/>
  <c r="C71" i="1" l="1"/>
  <c r="E11" i="2"/>
  <c r="C44" i="1" l="1"/>
  <c r="B53" i="1" l="1"/>
  <c r="B54" i="1"/>
  <c r="B56" i="1"/>
  <c r="B57" i="1"/>
  <c r="B58" i="1"/>
  <c r="B59" i="1"/>
  <c r="B60" i="1"/>
  <c r="B61" i="1"/>
  <c r="B62" i="1"/>
  <c r="B45" i="1"/>
  <c r="B48" i="1"/>
  <c r="B44" i="1"/>
  <c r="C45" i="1" l="1"/>
  <c r="C48" i="1"/>
  <c r="M71" i="1"/>
  <c r="F71" i="1"/>
  <c r="G71" i="1"/>
  <c r="H71" i="1"/>
  <c r="I71" i="1"/>
  <c r="J71" i="1"/>
  <c r="K71" i="1"/>
  <c r="L71" i="1"/>
  <c r="D63" i="1"/>
  <c r="E63" i="1"/>
  <c r="F63" i="1"/>
  <c r="G63" i="1"/>
  <c r="H63" i="1"/>
  <c r="I63" i="1"/>
  <c r="J63" i="1"/>
  <c r="K63" i="1"/>
  <c r="L63" i="1"/>
  <c r="M63" i="1"/>
  <c r="D49" i="1"/>
  <c r="D73" i="1" s="1"/>
  <c r="E49" i="1"/>
  <c r="E73" i="1" s="1"/>
  <c r="F49" i="1"/>
  <c r="G49" i="1"/>
  <c r="H49" i="1"/>
  <c r="I49" i="1"/>
  <c r="J49" i="1"/>
  <c r="J73" i="1" s="1"/>
  <c r="K49" i="1"/>
  <c r="L49" i="1"/>
  <c r="L73" i="1" s="1"/>
  <c r="M49" i="1"/>
  <c r="H73" i="1" l="1"/>
  <c r="F73" i="1"/>
  <c r="M73" i="1"/>
  <c r="K73" i="1"/>
  <c r="G73" i="1"/>
  <c r="I73" i="1"/>
  <c r="C63" i="1"/>
  <c r="B63" i="1"/>
  <c r="C49" i="1"/>
  <c r="B49" i="1"/>
  <c r="B73" i="1" l="1"/>
  <c r="C73" i="1"/>
</calcChain>
</file>

<file path=xl/sharedStrings.xml><?xml version="1.0" encoding="utf-8"?>
<sst xmlns="http://schemas.openxmlformats.org/spreadsheetml/2006/main" count="126" uniqueCount="120">
  <si>
    <t xml:space="preserve">о ходе реализации государственной программы </t>
  </si>
  <si>
    <t>Республики Тыва «Труд и занятость на 2014-2016 годы»</t>
  </si>
  <si>
    <t>Объемы финансирования (тыс. руб.)</t>
  </si>
  <si>
    <t>ВСЕГО</t>
  </si>
  <si>
    <t>план</t>
  </si>
  <si>
    <t>факт</t>
  </si>
  <si>
    <t>предусмотрено программой</t>
  </si>
  <si>
    <t>Подпрограмма 2 «Снижение напряженности на рынке труда Республики Тыва»</t>
  </si>
  <si>
    <t>2.1 Оказание содействия в трудоустройстве незанятых инвалидов на оборудованные (оснащенные) для них рабочие места</t>
  </si>
  <si>
    <t xml:space="preserve">Итого по подпрограмме </t>
  </si>
  <si>
    <t>Подпрограмма 3 «Содействие занятости населения Республики Тыва»</t>
  </si>
  <si>
    <t>3.1.организация временного трудоустройства несовершеннолетних граждан в возрасте от 14 до 18 лет</t>
  </si>
  <si>
    <t>3.2 организация ярмарок вакансий и учебных мест</t>
  </si>
  <si>
    <t>3.3 информирование о положении на рынке труда</t>
  </si>
  <si>
    <t>3.4 организация оплачиваемых общественных работ</t>
  </si>
  <si>
    <t>3.5 организация временного трудоустройства безработных граждан, испытывающих трудности в поиске работы</t>
  </si>
  <si>
    <t>3.6 социальная адаптация безработных граждан на рынке труда</t>
  </si>
  <si>
    <t>3.7 оказание гражданам, признанным в установленном порядке безработными, и гражданам, прошедшим профессиональную подготовку, переподготовку и повышение квалификации, финансовой помощи в случае их регистрации в качестве юридического лица, индивидуального предпринимателя либо крестьянского (фермерского) хозяйства</t>
  </si>
  <si>
    <t>3.8 организация временного трудоустройства безработных граждан в возрасте от 18 до 20 лет, имеющих среднее профессиональное образование и ищущих работу впервые</t>
  </si>
  <si>
    <t>3.9 профессиональное обучение безработных граждан, включая обучение в другой местности, в том числе женщин, имеющих детей в возрасте до 3 лет</t>
  </si>
  <si>
    <t>3.10 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до-полнительного профессионального образования</t>
  </si>
  <si>
    <t>3.11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</si>
  <si>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Подпрограмма 4 «Обеспечение социальной поддержки безработных граждан Республики Тыва»</t>
  </si>
  <si>
    <t>4.1 Выплата пособий по безработице в период поиска подходящей работы 272,8 тыс. человек</t>
  </si>
  <si>
    <t>4.2 выплата материальной помощи безработным гражданам, утратившим право на пособие по безработице в связи с истечением установленного законодательством Российской Федерации о занятости населения периода его выплаты</t>
  </si>
  <si>
    <t>4.3 выплата стипендии и материальной помощи в период прохождения безработными гражданами  профессиональной подготовки, повышения квалификации и переподготовки</t>
  </si>
  <si>
    <t>4.4 досрочная пенсия</t>
  </si>
  <si>
    <t xml:space="preserve">Наименование мероприятия  (объекта)   </t>
  </si>
  <si>
    <t xml:space="preserve">Федеральный  бюджет     </t>
  </si>
  <si>
    <t>Республиканский бюджет</t>
  </si>
  <si>
    <t>предусмотрено уточненной бюджетной росписью на отчетный период</t>
  </si>
  <si>
    <t>исполнено (кассовые расходы)</t>
  </si>
  <si>
    <t>Местные бюджеты</t>
  </si>
  <si>
    <t>Внебюджетные  источники</t>
  </si>
  <si>
    <t xml:space="preserve">Фактический  результат  выполнения мероприятий (в отчетном периоде и нарастающим итогом с начала года)*     </t>
  </si>
  <si>
    <t>2.Мероприятия, всего</t>
  </si>
  <si>
    <t>Итого по подпрограмме</t>
  </si>
  <si>
    <t xml:space="preserve">Итого  по подпрограмме </t>
  </si>
  <si>
    <t>Всего по программе</t>
  </si>
  <si>
    <t>3.Мероприятия,всего</t>
  </si>
  <si>
    <t>4.Мероприятия, всего</t>
  </si>
  <si>
    <t>Приложение 2</t>
  </si>
  <si>
    <t>к письму Минтруда Республики Тыва</t>
  </si>
  <si>
    <t>2.4 содействие самозанятости безработных граждан;</t>
  </si>
  <si>
    <t>2.2 оказания содействия в трудоустройстве многодетных родителей и родителей, воспитывающих детей-инвалидов на  рабочие места;</t>
  </si>
  <si>
    <t>2.4 стажировка выпускников образовательных организаций;</t>
  </si>
  <si>
    <t>4.5. Прочие услуги (оплата услуг почтовой связи по доставке пособий по юезработице, стипендий и материальной помощи; оплата банковских услуг по выплате пособий по безработице, стипендий и материальной помощи)</t>
  </si>
  <si>
    <t>Государственная программа "Труд и занятость в Республике Тыва на 2014-2016 гг."</t>
  </si>
  <si>
    <t>Подпрограмма 1 «Улучшение условий и охраны труда в Республике Тыва»</t>
  </si>
  <si>
    <t>1. Специальная оценка условий труда работающих в организациях, расположенных на территории Республики Тыва</t>
  </si>
  <si>
    <t>1. 1. Организация проведения специ-альной оценки условий труда в организациях республики</t>
  </si>
  <si>
    <t>1.2. Ведение реестра сведений результатов специальной оценки условий труда в Республике Тыва</t>
  </si>
  <si>
    <t xml:space="preserve">1.3. Реализация проекта «Декларирование деятельности работодатели по реализации трудовых прав работников» </t>
  </si>
  <si>
    <t>1.4. Осуществление государственной экспертизы условий труда, в том числе качества проведения специальной оценки условий труда</t>
  </si>
  <si>
    <t>2. Превентивные меры, направленные на снижение производственного травматизма и профессиональной заболеваемости, включая совершенствование лечебно-профилактического обслуживания  работающего населения</t>
  </si>
  <si>
    <t>2.1. Проведение внеочередных проверок организаций, в которых произошли несчастные случаи на производстве.</t>
  </si>
  <si>
    <t>2.2. Финансовое обеспечение предупредительных мер по сокращению производственного травматизма и профессиональных заболеваний, а также санаторно-курортного лечения занятых на работах с вредными и (или) опасными условиями труда</t>
  </si>
  <si>
    <t>2.3. Проведение разъяснительной работы по вопросам финансирования предупредительных мер по сокращению производственного травматизма и профессиональных заболеваний</t>
  </si>
  <si>
    <t>28 апреля 2016 г. РО Фонда социального страхования РФ по РТ проведен пресс-тур в Каа-Хемском угольном разрезе. Сюжет показан на канале «СТС», также опубликован на газете «Плюс информ» от 04.05.2016 г.</t>
  </si>
  <si>
    <t>2.4.Организация "горячей линии" в целях информирования и консультирования по вопросам охраны и условий труда</t>
  </si>
  <si>
    <t>2.5. Контроль соблюдения в трехсторонних соглашениях и в коллективных договорах взаимных обязательств сторон по улучшению организации охраны труда</t>
  </si>
  <si>
    <t>2.6. Осуществление ведомственного контроля за соблюдением законодательства по охране труда</t>
  </si>
  <si>
    <t>2.7.Разработка и внедрение в органи-зациях республики программ «Нулевого травматизма», основанных на принципах   ответственности  руководителей  и  каждого работника за безопасность, соблюдения всех обязательных требований охраны труда</t>
  </si>
  <si>
    <t>2.8.  Улучшение качества проведения предварительных и периодических медицинских осмотров работников (проведение  медицинских осмотров)</t>
  </si>
  <si>
    <t>2.9. Оформление трудовых отношений с работниками с учетом  принципов эффективного контракта</t>
  </si>
  <si>
    <t xml:space="preserve">2.10. Организация обучения и повышения квалификации по охране труда руководителей и специалистов организаций республики </t>
  </si>
  <si>
    <t>2.11. Участие специалистов во всероссийских семинарах по охране труда</t>
  </si>
  <si>
    <t xml:space="preserve">В целях повышение уровня знаний в сфере охраны труда в Всероссийской неделе охраны труда в г. Сочи с 18-22 апреля 2016 г.принимала участие заместитель министра труда и социальной политики Республики Тыва Саая Е.О., которая выступила на семинарах с информацией по итогам проведения Всероссийской неделе охраны труда. </t>
  </si>
  <si>
    <t>2.12. Издание и тиражирование видеокурсов, методических материалов по обучению в сфере охраны труда, видеоинструкций</t>
  </si>
  <si>
    <t>3. Совершенствование нормативно-правовой базы Республики Тыва в области охраны труда</t>
  </si>
  <si>
    <t>3.1. Разработка нормативных правовых актов по охране труда, приведение  в соответствие  с  федеральным законодательством действующих нормативных правовых актов Респуб-лики Тыва</t>
  </si>
  <si>
    <t>3.2. Разработать методические реко-мендации по обеспечению  охраны труда в организациях Республики Тыва</t>
  </si>
  <si>
    <t>4. Информационное обеспечение и пропаганда охраны труда</t>
  </si>
  <si>
    <t xml:space="preserve">4.1.Организация и проведение республиканских семинаров-совещаний, выставок и других мероприятий по вопросам охраны труда </t>
  </si>
  <si>
    <t>4.2. Организация и проведение смотра-конкурсов</t>
  </si>
  <si>
    <t xml:space="preserve">В целях активизации работы по обеспечению соблюдения требований охраны труда, предупреждению производственного травматизма и профессиональных заболеваний, изучению и распространению опыта работы в сфере охраны труда в организациях 27 апреля 2016 г. Минтрудом Республики Тыва совместно с Минобразованием РТ, региональным отделением профсоюзов народного образования и науки РФ по РТ проведен республиканский конкурс на звание «Лучший специалист по охране труда» среди Управлений образования и организаций среднего профессионального образования Республики Тыва.
В данном конкурсе приняли участие 7 специалистов управлений образования Бай-Тайгинского Тес-Хемского кожуунов и 
г. Ак-Довурак, также 
специалисты сельскохозяйственного технологического, политехнического техникумов.
Из республиканского бюджета на проведения конкурса израсходовано 24 тыс. рублей, в том числе за 1 место 9,0 тыс. рублей, 2 место- 6,0 тыс. рублей, 3 место – 4,0 тыс. рублей, также на иные расходы 3,0 тыс. рублей
По итогам конкурса заняли:
1 место – Василий Монгуш, инженер по охране труда ГБПОУ РТ «Тувинский технологический техникум» г. Чадан; 
2 место – Айлаана Кужугет, инженер по охране труда и технике безопасности ГБПОУ РТ «Тувинский политехнический техникум»; 
3 место – Булат Сереп, инженер по охране труда и технике безопасности ГБПО РТ с. Хову-Аксы. 
Были вручены отдельные призы за номинации:
«За волю к победе» Олегу Ховалыг - инженеру по охране труда и технике безопасности Управления образования г. Ак-Довурака и «За активную жизненную позицию» инженеру по охране труда и технике безопасности ГБПОУ РТ «Тувинский сельскохозяйственный техникум» Игорь Тулуш.
</t>
  </si>
  <si>
    <t>4.3. Информирование работающего населения по актуальным вопросам охраны труда посредством создания общедоступных информационных Интернет-ресурсов</t>
  </si>
  <si>
    <t>4.4 Изготовление и размещение банне-ров, постеров, плакатов,  видеороликов по тематике «Охрана труда»</t>
  </si>
  <si>
    <t>итого по подпрограмме 1</t>
  </si>
  <si>
    <t>от ____июля  2016 г. №______</t>
  </si>
  <si>
    <t>Всем органам исполнительной власти и местного самоуправления  направлены были письма о создании комиссии по вопросам охраны труда. В целях осуществления контроля в организациях приказами созданы комиссии.</t>
  </si>
  <si>
    <t xml:space="preserve">В результате в 11 министерствах и ведомствах  и 10 муниципальных образованиях разработаны и приняты ведомственные и муниципальные программы по вопросам улучшения условий и охраны труда. 
</t>
  </si>
  <si>
    <t>На официальном сайте Минтруда РТ размешены нормативные правовые акты, информации по охране труда, реестр предприятий, организаций, прошедших специальную оценку условий труда в 2014 году, а также результаты мониторинга условий и охраны труда. Во исполнения п. 9 постановления Правительства Российской Федерации от 11.12.2015 г. № 1346 «О Всероссийской неделе охраны труда» в целях информирования населения о проведении в г. Сочи Всероссийской Недели охраны труда- 2016 г. Минтруд РТ разместило информацию в газете «Тувинская правда № 25 от 12.03.2016 г.    В целях распространения положительного опыта организации работы по охране труда в Республике Тыва подготовлен видеоролик. Материалы сюжета о лучшей организации по охране труда детский сад «Золотой ключик» г. Кызыла (по ул. Бай-Хаакская 2а) были показаны на канале «Россия 1» в местных новостях 26-27 апреля 2016 года на тувинском и русском языках.</t>
  </si>
  <si>
    <t>утверждено на 2016  год законом Республики Тыва о республиканском  бюджете</t>
  </si>
  <si>
    <t>5. Обеспечение деятельности центров занятости</t>
  </si>
  <si>
    <t>В соответствии с подпунктом "а" пункта 1 Указа Президента Российской Федерации от 7 мая 2012 года № 597 "О мероприятиях по реализации государственной социальной политики" сроком исполнения поручения подпункта "в" пункта 2 Указа определен период с 2012 по 2015 год, где предусмотрено создание ежегодно в период с 2012 по 2015 год до 14,2 тыс. специальных рабочих мест для инвалидов. В связи с достижением индикативного показателя, определенного Указом, то в 2016 году реализация мероприятий подпункта "в" пункта 2 Указа завершилась. Данные средства  перераспределены для реализации другого майского указа: Указа № 606 "О мерах по реализации демографической политики Российской Федерации", где органам исполнительной власти субъектов РФ поручено ) принять меры, направленные на создание условий для совмещения женщинами обязанностей по воспитанию детей с трудовой занятостью, Таким образом средства будут перераспределены  на оказание содействия в трудоустройстве многодетных родителей и родителей, воспитывающих детей-инвалидов.</t>
  </si>
  <si>
    <t>В соответствии с приказом Минтруда России от 10.12.2012 г. № 580н «Об утверждении Правил финансового обеспечения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факторами» заявки в Фонд социального страхования РФ по РТ (далее- ФСС РФ по РТ) подали 118 работодателей (в объеме 15000,0 тыс. рублей) на следующие мероприятия по охране труда: приобретение средств индивидуальной защиты (12464736,93 руб.), проведение специальной оценки условий труда (1163617,17 руб.), санаторно-курортное лечение (760200,00 руб.), проведение медицинского осмотра (544345,90 руб.), приобретение аптечек (49400 руб.), обучение (17700 руб.)</t>
  </si>
  <si>
    <t>В отчетном периоде 2016 года ГБПОУ РТ  "Кызылский транспортный техникум" разработаны методические материалы в виде электронных презентаций с тематикой в области охраны труда и технике безопасности по видам работ в количестве 5 единиц.</t>
  </si>
  <si>
    <t>за январь-декабрь 2016 г.</t>
  </si>
  <si>
    <t>Информация</t>
  </si>
  <si>
    <t>На временных работах приняло участие 1580 несоершеннолетних граждан в возрасте от 14 до 18 лет в свободное от учебы время. Видами временных работ являлись благоустройство населенных пунктов, посадка рассады овощей для пришкольного участка, ремонт школьного инвентаря, помощь участникам ВОВ</t>
  </si>
  <si>
    <t>Всего проведено 34 ярмарки вакансий</t>
  </si>
  <si>
    <t>Получили государственне услуги по информированию о ситуации на рынке труда 11451 гражданина, что составило 100,3% к 2015 году</t>
  </si>
  <si>
    <t>На общественных работах приняло участие 3527 человек, где основными видами являлись сакманные работы, очистка снега с крыш организаций</t>
  </si>
  <si>
    <t>На временных работах приняло участие 1504 безработных граждан, исптывающих трудности в поиске работы, помошь ветеранам Великой Отечественной войны, ветеранам труда, сакманные работы</t>
  </si>
  <si>
    <t>Получили государственные услуги  по социальной адаптации 940 человек</t>
  </si>
  <si>
    <t>Получил государственную услугу по содействию самозанятости 77 безработных граждан, где получил информацию о порядке участия в конкурсном отборе бизнес-планов по получению грантов на развитие социального проекта</t>
  </si>
  <si>
    <t>47 выпускников образовательных учреждений трудоустроены в управления образования, администрации муниципальных образований</t>
  </si>
  <si>
    <t xml:space="preserve">Профессиональное обучение прошли 749 безработных граждан на курсах: фермер, охранник, машинист бульдозера, штукатур-маляр, парикмахер, что составило 111% к 2015 году </t>
  </si>
  <si>
    <t>Всего государственные услуги по профессиональной ориентации получили 10127 человек</t>
  </si>
  <si>
    <t>Центром занятости населения г. Кызыла для работы в ООО "Рыбоперерабатывающая компания "Пятиречье" в Сахалинской области направлено 23 человек, в том числе в районы республики</t>
  </si>
  <si>
    <t xml:space="preserve">в январе - декабре  2016 года количество безработных граждан, получающих пособие по безработице, составило 57366 человек </t>
  </si>
  <si>
    <t>Материальная помощь оказана 654 безработным гражданам в период профобучения</t>
  </si>
  <si>
    <t>Стипендия выплачена 608 безработным гражданам, направленных на профессиональное обучение</t>
  </si>
  <si>
    <t xml:space="preserve">Досрочная пенсия назначена 45 гражданам, обратившихся в поисках работы в органы службы занятости. </t>
  </si>
  <si>
    <t>В реестр предварительно вошли 299 организаций республики. Подпрограммой "Улучшение условий и охраны труда в Республике Тыва" предусмотрено охватить специальной оценки условий труда до 2018 года 98 %   предприятий и организаций. Доля организаций, прошедших специальную оценку условий труда от общего количества организаций (3545) составляет 8,4 %. Причиной низкого охвата, проведения специальной оценки условий труда является то, что многие организации не предусматривают в сметах расходов финансовые средства на охрану труда.</t>
  </si>
  <si>
    <t xml:space="preserve">Государственной инспекцией труда в Республике Тыва организована система работы по привлечению работодателей к участию в проекте «Декларирование деятельности работодателей по реализации трудовых прав работников».  Предврительно за 2016 год вручено 2 работодателям «Сертификат доверия работодателю»:
-ГБПОУ РТ «Тувинский технологический техникум»;
- ГБОУ РТ детский сад г. Кызыла «Золотой ключик». 
В целях распространения положительного опыта организации работы по охране труда в Республике Тыва подготовлен видеоролик. Материалы сюжета о лучшей организации по охране труда детский сад «Золотой ключик» г. Кызыла (по ул. Бай-Хааксая 2а) были показаны на канале «Россия 1» в местных новостях 26-27 апреля 2016 года на тувинском и русском языках.
Целевой показатель: количество рабочих мест, на которых улучшены условия труда по результатам специальной оценки условий труда составляет 105 ед. при плане 250. По результатам СОУТ работодателями разрабатываются планы улучшения условий и охраны труда работников. 
</t>
  </si>
  <si>
    <t xml:space="preserve">За 2016 года поступило 1 обращение от работников ГБОУ РТ «Республиканский центр дополнительного образования детей» г. Кызыла в отношении ГЭУТ качества проведения СОУТ. В связи с неполным предоставлением документов, а также отсутствием квитанции, подтверждающие факт оплаты государственной экспертизы данное заявление возвращено заявителям (от 22.04.2016 г. исх.  № 1856) </t>
  </si>
  <si>
    <t>Минтруд Республики Тыва в 2016 г. участвовал в расследовании 4 несчастных случаев на производстве (ООО «Мегалайн», ИП Хертек Б.В., ООО "Суугу", ООО "Восток") Основной причиной несчастных случаев на производстве является несоблюдение требований охраны труда самими работодателями и работниками. По результатам проверки, организациям рекомендовано причины несчастных случаев, рассмотреть на общем собрании и принять меры по их недопущению, провести повторные инструктажи со всеми работниками. 
Целевые показатели:
- численность пострадавших в результате несчастных случаев на производстве с утратой трудоспособности на один рабочий день и более составила 48 работников (план 2016 г.– 50), что меньше уровня аналогичного периода прошлого года почти в 2 раза (в 2015 г. – 87 чел.).
- численность пострадавших в результате несчастных случаев на производстве со смертельным исходом составила 2 работника (план 2016 г.- 1), что ниже уровня аналогичного периода прошлого года в 2 раза (в 2015 г. - 4 чел.). 
Анализ показывает, что  несчастные случаи на производстве произошли в результате нарушения требований безопасности, несоблюдения правил дорожного движения.
То есть работодатели не уделяют должного внимания к вопросам охраны труда.</t>
  </si>
  <si>
    <t xml:space="preserve">В Государственной инспекции труда в Республике Тыва имеется телефон «горячей линии» 6-25-02, 6-23-90. Также официальный сайт онлайн интернет, где граждане могут написать заявление и получить по него ответ. Предварительно в отчетном периоде 2016 года поступило 31 обращение, на которые даны ответы.
</t>
  </si>
  <si>
    <t>По данным Управления Федеральной службы Роспотребнадзора по Республике Тыва предварительно в 2016 г. зарегистрировано 4 случая профессиональной заболеваемости, что меньше уровня отчетного периода 2015 года на 3 случая. 
Профессиональные заболевания по 1 случаю были зарегистрированы в:
- здравоохранении (очаговый туберкулез); 
- сельском хозяйстве (хронический бруцеллез);
- добыче полезных ископаемых (хроническая обструктивная болезнь легких);
- трнаспорт (хроническая двусторонняя тугоухость);                                          Причинами являются не только профессиональный контакт с возбудителем инфекционного заболевания и несовершенство средств индивидуальной защиты, но и с несвоевременным и некачественным проведением медицинских осмотров. В основном работники сами   на поздних стадиях заболевания обращаются  в медицинские учреждения.  
Целевой показатель, 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 зарегистрировано 4 случая (план превышен на 1 случай)</t>
  </si>
  <si>
    <t xml:space="preserve">Социальными Министерствами и ведомствами республики проводится работа по заключению дополнительных соглашений к трудовым договорам (новых трудовых договоров) с работниками государственных и муниципальных учреждений и социальной сферы.
Предварительно за 2016 г. дополнительные соглашения заключены с 30337 работниками учреждений, в том числе:
- в образовании и науке – с 18238 работниками;
- в здравоохранении – с 8654 работниками;
- в социальном обслуживании – с 1431 работниками;
- в культуре – с 1818 работниками;
- в спорте – с 208 работниками. 
</t>
  </si>
  <si>
    <t xml:space="preserve">В обучающих организациях в отчетном периоде 2016 г.  предварительно прошли обучение и проверку знаний требований охраны труда 425 человек, в том числе 195 руководителей. Число обученных специалистов по сравнению с аналогичным периодом прошлого года уменьшилось в 1,4 раза или на 179 человек.  Обучение осуществляется также из собственных средств работодателей. 
Также организовано обучение работников отраслей образования, здравоохранения, культуры, строительства, социального обслуживания с применением дистанционных образовательных технологий в НОЧУ ДПО «Учебный центр «Академия безопасности» г. Иваново: бесплатно, в рамках акции - 3 работника; платно – 230 работников.
Целевой показатель:
- количество дней временной нетрудоспособности в связи с несчастным случаем на производстве в расчете на одного пострадавшего составило 49,1 дней.
</t>
  </si>
  <si>
    <t>В отчетном периоде  2016 г. Министерством проведены следующие семинары-совещаний: 
26 апреля т.г. на канале «Тува 24» проведен круглый стол, в котором приняли участие представители: Минтруда РТ (Доржу Э.В.), Государственной инспекции труда в РТ (Биче-кыс А.О.), РО Фонда социального страхования РФ по РТ (Макунина М.А.) и «Федерация профсоюзов Республики Тыва» (Сюрюн Г.А.). На заседании круглого стола были обсуждены наиболее актуальные вопросы в сфере охраны труда.
28 апреля 2016 г. в день охраны труда Министерством труда и социальной политики Республики Тыва совместно с Агентством по жилищному коммунальному хозяйству Республики Тыва проведён семинар для руководителей и специалистов по охране труда на тему «Охрана труда в жилищном коммунальном хозяйстве».  
В работе семинара приняли участие более 40 человек.
29 апреля 2016 г. на базе ГБУ РТ СК «Ирбис» проведена техническая учеба. В учебе приняли участие специалисты по охране труда 15 подведомственных учреждений Министерства спорта и молодежи Республики Тыва. Выступили с докладами специалисты Минтруда РТ по темам о порядке проведения специальной оценки условий труда, права и обязанности работодателя и работников, и о действиях работодателя при несчастном случае на производстве.
Приняли участие в семинаре, организованном Министерством дорожно-транспортного комплекса  РТ, с докладом на тему «Алгоритм действий при возникновении несчастного случая на производстве»;В марте 2016 г. организован семинар-совещание на тему «Охрана труда в отрасли строительства» с руководителями и специалистами отрасли строительства, кроме того были рассмотрены новые правила работы на высоте, также использования новейших средств индивидуальной защиты с демонстрацией;Проведено совещание с участием руководителей отрасли жилищно-коммунального хозяйства на тему «Состояние условий и охраны труда в организациях отрасли ЖКХ за 9 месяцев 2016 г.».</t>
  </si>
  <si>
    <r>
      <rPr>
        <sz val="11"/>
        <color theme="1"/>
        <rFont val="Times New Roman"/>
        <family val="1"/>
        <charset val="204"/>
      </rPr>
      <t>Ко дню охраны труда 28 апреля 2016 года в целях привлечение внимания руководителей и работников к вопросам охраны труда распространены  и направлены в Министерство сельского хозяйства и продовольствия Республики Тыва для использования в работе по 30 шт. буклетов (о специальной оценке условий труда, по организации обучения по охране труда, проведению медицинских осмотров работников) памятки (</t>
    </r>
    <r>
      <rPr>
        <sz val="11"/>
        <color rgb="FF000000"/>
        <rFont val="Times New Roman"/>
        <family val="1"/>
        <charset val="204"/>
      </rPr>
      <t>по организации расследования несчастных случаев на производстве)</t>
    </r>
    <r>
      <rPr>
        <sz val="11"/>
        <color theme="1"/>
        <rFont val="Times New Roman"/>
        <family val="1"/>
        <charset val="204"/>
      </rPr>
      <t>, перечни нормативных правовых актов по охране труда и журнал спецодежд «ТЕХНОАВИА» (от 9.04.2016 г. исх.№ 1961).</t>
    </r>
  </si>
  <si>
    <t xml:space="preserve">В целях реализации Федерального закона от 28.12.2013 г. № 426-ФЗ «О специальной оценке условий труда» предварительно за 2016 г. специальная оценка условий труда проведена в 176 организациях республики,  которой охвачено 5400  рабочих мест, с численностью работников 6584 человек.
По итогам специальной оценки условий труда 2019 рабочих мест признаны с допустимыми условиями труда,  3381 рабочих мест отнесены к вредным и опасным условиям труда. 
Работа по проведению специальной оценки условий труда в основном осуществляется за счет средств работодателей. 
Целевые показатели:
- количество рабочих мест (вредных), на которых проведена специальная оценка условий труда составляет 3381 рабочих мест (план на 2016 г. – 540).
- удельный вес рабочих мест, на которых проведена специальная оценка условий труда, в общем количестве рабочих мест с вредными условиями труда составил 10,0 % (плановый показатель 20 %).
</t>
  </si>
  <si>
    <t xml:space="preserve">Трудоустроено 11 многодетных родителей </t>
  </si>
  <si>
    <t>Центрами занятости населения направлены на стажировку 16 выпускников.</t>
  </si>
  <si>
    <t xml:space="preserve">Получили государственную поддержку 11 безработных граждан </t>
  </si>
  <si>
    <t>2.2 оказания содействия в трудоустройстве многодетных родителей и родителей, воспитывающих детей-инвалидов на  рабочие места (устновка программы ИПРА);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</si>
</sst>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1" xfId="1" applyFont="1" applyBorder="1" applyAlignment="1">
      <alignment horizontal="center" vertical="center" wrapText="1"/>
    </xf>
    <xf numFmtId="164" fontId="0" fillId="0" borderId="0" xfId="1" applyFont="1"/>
    <xf numFmtId="164" fontId="0" fillId="0" borderId="0" xfId="0" applyNumberFormat="1"/>
    <xf numFmtId="164" fontId="4" fillId="0" borderId="3" xfId="1" applyFont="1" applyBorder="1" applyAlignment="1">
      <alignment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164" fontId="5" fillId="0" borderId="2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vertical="center" wrapText="1"/>
    </xf>
    <xf numFmtId="164" fontId="4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top" wrapText="1"/>
    </xf>
    <xf numFmtId="165" fontId="5" fillId="0" borderId="9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 vertical="center"/>
    </xf>
    <xf numFmtId="2" fontId="7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center" wrapText="1"/>
    </xf>
    <xf numFmtId="164" fontId="4" fillId="0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view="pageBreakPreview" topLeftCell="A9" zoomScale="70" zoomScaleNormal="70" zoomScaleSheetLayoutView="70" workbookViewId="0">
      <pane xSplit="3" ySplit="7" topLeftCell="D16" activePane="bottomRight" state="frozen"/>
      <selection activeCell="A9" sqref="A9"/>
      <selection pane="topRight" activeCell="D9" sqref="D9"/>
      <selection pane="bottomLeft" activeCell="A16" sqref="A16"/>
      <selection pane="bottomRight" activeCell="I49" sqref="I49"/>
    </sheetView>
  </sheetViews>
  <sheetFormatPr defaultRowHeight="15" x14ac:dyDescent="0.25"/>
  <cols>
    <col min="1" max="1" width="35.85546875" customWidth="1"/>
    <col min="2" max="2" width="16.5703125" customWidth="1"/>
    <col min="3" max="3" width="15.42578125" customWidth="1"/>
    <col min="4" max="4" width="14.85546875" customWidth="1"/>
    <col min="5" max="5" width="16.5703125" customWidth="1"/>
    <col min="6" max="6" width="15" customWidth="1"/>
    <col min="7" max="7" width="14.42578125" customWidth="1"/>
    <col min="8" max="8" width="14.7109375" customWidth="1"/>
    <col min="9" max="9" width="13.85546875" customWidth="1"/>
    <col min="10" max="10" width="9.140625" customWidth="1"/>
    <col min="11" max="11" width="7.140625" customWidth="1"/>
    <col min="12" max="12" width="13.85546875" customWidth="1"/>
    <col min="13" max="13" width="12" customWidth="1"/>
    <col min="14" max="14" width="33.28515625" customWidth="1"/>
    <col min="16" max="16" width="14" bestFit="1" customWidth="1"/>
    <col min="19" max="19" width="22.28515625" customWidth="1"/>
  </cols>
  <sheetData>
    <row r="1" spans="1:14" x14ac:dyDescent="0.25">
      <c r="M1" t="s">
        <v>41</v>
      </c>
    </row>
    <row r="2" spans="1:14" x14ac:dyDescent="0.25">
      <c r="M2" t="s">
        <v>42</v>
      </c>
    </row>
    <row r="3" spans="1:14" x14ac:dyDescent="0.25">
      <c r="M3" t="s">
        <v>79</v>
      </c>
    </row>
    <row r="4" spans="1:14" ht="15.75" x14ac:dyDescent="0.25">
      <c r="A4" s="62" t="s">
        <v>89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5.75" x14ac:dyDescent="0.2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.75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5.75" x14ac:dyDescent="0.25">
      <c r="A7" s="62" t="s">
        <v>88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.75" x14ac:dyDescent="0.25">
      <c r="A8" s="1"/>
    </row>
    <row r="9" spans="1:14" ht="18.75" customHeight="1" x14ac:dyDescent="0.25">
      <c r="A9" s="68" t="s">
        <v>27</v>
      </c>
      <c r="B9" s="63" t="s">
        <v>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8" t="s">
        <v>34</v>
      </c>
    </row>
    <row r="10" spans="1:14" ht="32.25" customHeight="1" x14ac:dyDescent="0.25">
      <c r="A10" s="69"/>
      <c r="B10" s="63" t="s">
        <v>3</v>
      </c>
      <c r="C10" s="63"/>
      <c r="D10" s="63" t="s">
        <v>28</v>
      </c>
      <c r="E10" s="63"/>
      <c r="F10" s="63" t="s">
        <v>29</v>
      </c>
      <c r="G10" s="63"/>
      <c r="H10" s="63"/>
      <c r="I10" s="63"/>
      <c r="J10" s="63" t="s">
        <v>32</v>
      </c>
      <c r="K10" s="63"/>
      <c r="L10" s="66" t="s">
        <v>33</v>
      </c>
      <c r="M10" s="67"/>
      <c r="N10" s="69"/>
    </row>
    <row r="11" spans="1:14" ht="116.25" customHeight="1" x14ac:dyDescent="0.25">
      <c r="A11" s="70"/>
      <c r="B11" s="4" t="s">
        <v>4</v>
      </c>
      <c r="C11" s="4" t="s">
        <v>5</v>
      </c>
      <c r="D11" s="4" t="s">
        <v>4</v>
      </c>
      <c r="E11" s="4" t="s">
        <v>5</v>
      </c>
      <c r="F11" s="4" t="s">
        <v>6</v>
      </c>
      <c r="G11" s="4" t="s">
        <v>83</v>
      </c>
      <c r="H11" s="4" t="s">
        <v>30</v>
      </c>
      <c r="I11" s="4" t="s">
        <v>31</v>
      </c>
      <c r="J11" s="4" t="s">
        <v>4</v>
      </c>
      <c r="K11" s="4" t="s">
        <v>5</v>
      </c>
      <c r="L11" s="4" t="s">
        <v>4</v>
      </c>
      <c r="M11" s="4" t="s">
        <v>5</v>
      </c>
      <c r="N11" s="70"/>
    </row>
    <row r="12" spans="1:14" ht="15.75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</row>
    <row r="13" spans="1:14" x14ac:dyDescent="0.25">
      <c r="A13" s="71" t="s">
        <v>47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x14ac:dyDescent="0.25">
      <c r="A14" s="71" t="s">
        <v>48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21" customHeight="1" thickBot="1" x14ac:dyDescent="0.3">
      <c r="A15" s="71" t="s">
        <v>49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408.75" customHeight="1" thickBot="1" x14ac:dyDescent="0.3">
      <c r="A16" s="49" t="s">
        <v>50</v>
      </c>
      <c r="B16" s="50">
        <f>F16+J16+L16</f>
        <v>11610</v>
      </c>
      <c r="C16" s="51">
        <f>E16+K16+M16</f>
        <v>11610</v>
      </c>
      <c r="D16" s="38"/>
      <c r="E16" s="38"/>
      <c r="F16" s="38">
        <v>0</v>
      </c>
      <c r="G16" s="38">
        <v>0</v>
      </c>
      <c r="H16" s="38"/>
      <c r="I16" s="38"/>
      <c r="J16" s="38"/>
      <c r="K16" s="38"/>
      <c r="L16" s="52">
        <v>11610</v>
      </c>
      <c r="M16" s="52">
        <v>11610</v>
      </c>
      <c r="N16" s="34" t="s">
        <v>115</v>
      </c>
    </row>
    <row r="17" spans="1:14" ht="270.75" thickBot="1" x14ac:dyDescent="0.3">
      <c r="A17" s="34" t="s">
        <v>51</v>
      </c>
      <c r="B17" s="53"/>
      <c r="C17" s="54"/>
      <c r="D17" s="48"/>
      <c r="E17" s="48"/>
      <c r="F17" s="48"/>
      <c r="G17" s="48"/>
      <c r="H17" s="48"/>
      <c r="I17" s="48"/>
      <c r="J17" s="48"/>
      <c r="K17" s="48"/>
      <c r="L17" s="55"/>
      <c r="M17" s="55"/>
      <c r="N17" s="34" t="s">
        <v>105</v>
      </c>
    </row>
    <row r="18" spans="1:14" ht="409.6" thickBot="1" x14ac:dyDescent="0.3">
      <c r="A18" s="34" t="s">
        <v>52</v>
      </c>
      <c r="B18" s="53"/>
      <c r="C18" s="54"/>
      <c r="D18" s="48"/>
      <c r="E18" s="48"/>
      <c r="F18" s="48"/>
      <c r="G18" s="48"/>
      <c r="H18" s="48"/>
      <c r="I18" s="48"/>
      <c r="J18" s="48"/>
      <c r="K18" s="48"/>
      <c r="L18" s="55"/>
      <c r="M18" s="55"/>
      <c r="N18" s="34" t="s">
        <v>106</v>
      </c>
    </row>
    <row r="19" spans="1:14" ht="210.75" thickBot="1" x14ac:dyDescent="0.3">
      <c r="A19" s="34" t="s">
        <v>53</v>
      </c>
      <c r="B19" s="53"/>
      <c r="C19" s="54"/>
      <c r="D19" s="48"/>
      <c r="E19" s="48"/>
      <c r="F19" s="48"/>
      <c r="G19" s="48"/>
      <c r="H19" s="48"/>
      <c r="I19" s="48"/>
      <c r="J19" s="48"/>
      <c r="K19" s="48"/>
      <c r="L19" s="55"/>
      <c r="M19" s="55"/>
      <c r="N19" s="34" t="s">
        <v>107</v>
      </c>
    </row>
    <row r="20" spans="1:14" ht="15" customHeight="1" x14ac:dyDescent="0.25">
      <c r="A20" s="72" t="s">
        <v>54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ht="409.5" x14ac:dyDescent="0.25">
      <c r="A21" s="34" t="s">
        <v>55</v>
      </c>
      <c r="B21" s="48"/>
      <c r="C21" s="55"/>
      <c r="D21" s="48"/>
      <c r="E21" s="48"/>
      <c r="F21" s="48"/>
      <c r="G21" s="48"/>
      <c r="H21" s="48"/>
      <c r="I21" s="48"/>
      <c r="J21" s="48"/>
      <c r="K21" s="48"/>
      <c r="L21" s="55"/>
      <c r="M21" s="55"/>
      <c r="N21" s="34" t="s">
        <v>108</v>
      </c>
    </row>
    <row r="22" spans="1:14" ht="408.75" customHeight="1" x14ac:dyDescent="0.25">
      <c r="A22" s="34" t="s">
        <v>56</v>
      </c>
      <c r="B22" s="55">
        <f>D22+F22+J22+L22</f>
        <v>15000</v>
      </c>
      <c r="C22" s="55">
        <f>E22+I22+K22+M22</f>
        <v>15000</v>
      </c>
      <c r="D22" s="48"/>
      <c r="E22" s="48"/>
      <c r="F22" s="48"/>
      <c r="G22" s="48"/>
      <c r="H22" s="48"/>
      <c r="I22" s="48"/>
      <c r="J22" s="48"/>
      <c r="K22" s="48"/>
      <c r="L22" s="55">
        <v>15000</v>
      </c>
      <c r="M22" s="55">
        <v>15000</v>
      </c>
      <c r="N22" s="34" t="s">
        <v>86</v>
      </c>
    </row>
    <row r="23" spans="1:14" ht="126" x14ac:dyDescent="0.25">
      <c r="A23" s="34" t="s">
        <v>57</v>
      </c>
      <c r="B23" s="48"/>
      <c r="C23" s="55"/>
      <c r="D23" s="48"/>
      <c r="E23" s="48"/>
      <c r="F23" s="48"/>
      <c r="G23" s="48"/>
      <c r="H23" s="48"/>
      <c r="I23" s="48"/>
      <c r="J23" s="48"/>
      <c r="K23" s="48"/>
      <c r="L23" s="55"/>
      <c r="M23" s="55"/>
      <c r="N23" s="56" t="s">
        <v>58</v>
      </c>
    </row>
    <row r="24" spans="1:14" ht="180" x14ac:dyDescent="0.25">
      <c r="A24" s="34" t="s">
        <v>59</v>
      </c>
      <c r="B24" s="48"/>
      <c r="C24" s="55"/>
      <c r="D24" s="48"/>
      <c r="E24" s="48"/>
      <c r="F24" s="48"/>
      <c r="G24" s="48"/>
      <c r="H24" s="48"/>
      <c r="I24" s="48"/>
      <c r="J24" s="48"/>
      <c r="K24" s="48"/>
      <c r="L24" s="55"/>
      <c r="M24" s="55"/>
      <c r="N24" s="34" t="s">
        <v>109</v>
      </c>
    </row>
    <row r="25" spans="1:14" ht="75" x14ac:dyDescent="0.25">
      <c r="A25" s="34" t="s">
        <v>60</v>
      </c>
      <c r="B25" s="48"/>
      <c r="C25" s="55"/>
      <c r="D25" s="48"/>
      <c r="E25" s="48"/>
      <c r="F25" s="48"/>
      <c r="G25" s="48"/>
      <c r="H25" s="48"/>
      <c r="I25" s="48"/>
      <c r="J25" s="48"/>
      <c r="K25" s="48"/>
      <c r="L25" s="55"/>
      <c r="M25" s="55"/>
      <c r="N25" s="34"/>
    </row>
    <row r="26" spans="1:14" ht="121.5" customHeight="1" x14ac:dyDescent="0.25">
      <c r="A26" s="34" t="s">
        <v>61</v>
      </c>
      <c r="B26" s="48"/>
      <c r="C26" s="55"/>
      <c r="D26" s="48"/>
      <c r="E26" s="48"/>
      <c r="F26" s="48"/>
      <c r="G26" s="48"/>
      <c r="H26" s="48"/>
      <c r="I26" s="48"/>
      <c r="J26" s="48"/>
      <c r="K26" s="48"/>
      <c r="L26" s="55"/>
      <c r="M26" s="55"/>
      <c r="N26" s="34" t="s">
        <v>80</v>
      </c>
    </row>
    <row r="27" spans="1:14" ht="105.75" customHeight="1" x14ac:dyDescent="0.25">
      <c r="A27" s="34" t="s">
        <v>62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55"/>
      <c r="M27" s="55"/>
      <c r="N27" s="34" t="s">
        <v>81</v>
      </c>
    </row>
    <row r="28" spans="1:14" ht="409.5" x14ac:dyDescent="0.25">
      <c r="A28" s="34" t="s">
        <v>63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4" t="s">
        <v>110</v>
      </c>
    </row>
    <row r="29" spans="1:14" ht="330" customHeight="1" x14ac:dyDescent="0.25">
      <c r="A29" s="28" t="s">
        <v>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8" t="s">
        <v>111</v>
      </c>
    </row>
    <row r="30" spans="1:14" ht="409.5" x14ac:dyDescent="0.25">
      <c r="A30" s="28" t="s">
        <v>65</v>
      </c>
      <c r="B30" s="29">
        <f>D30+F30+J30+L30</f>
        <v>1855</v>
      </c>
      <c r="C30" s="33">
        <f>E30+I30+K30+M30</f>
        <v>1855</v>
      </c>
      <c r="D30" s="29"/>
      <c r="E30" s="29"/>
      <c r="F30" s="29"/>
      <c r="G30" s="29"/>
      <c r="H30" s="29"/>
      <c r="I30" s="29"/>
      <c r="J30" s="29"/>
      <c r="K30" s="29"/>
      <c r="L30" s="29">
        <v>1855</v>
      </c>
      <c r="M30" s="33">
        <v>1855</v>
      </c>
      <c r="N30" s="28" t="s">
        <v>112</v>
      </c>
    </row>
    <row r="31" spans="1:14" ht="180" x14ac:dyDescent="0.25">
      <c r="A31" s="28" t="s">
        <v>66</v>
      </c>
      <c r="B31" s="29"/>
      <c r="C31" s="33"/>
      <c r="D31" s="29"/>
      <c r="E31" s="29"/>
      <c r="F31" s="29"/>
      <c r="G31" s="29"/>
      <c r="H31" s="29"/>
      <c r="I31" s="29"/>
      <c r="J31" s="29"/>
      <c r="K31" s="29"/>
      <c r="L31" s="29"/>
      <c r="M31" s="33"/>
      <c r="N31" s="28" t="s">
        <v>67</v>
      </c>
    </row>
    <row r="32" spans="1:14" ht="135" x14ac:dyDescent="0.25">
      <c r="A32" s="28" t="s">
        <v>68</v>
      </c>
      <c r="B32" s="29">
        <f>D32+F32+J32+L32</f>
        <v>0</v>
      </c>
      <c r="C32" s="33">
        <f>E32+I32+K32+M32</f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33"/>
      <c r="N32" s="28" t="s">
        <v>87</v>
      </c>
    </row>
    <row r="33" spans="1:14" ht="15" customHeight="1" x14ac:dyDescent="0.25">
      <c r="A33" s="73" t="s">
        <v>69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ht="90" hidden="1" x14ac:dyDescent="0.25">
      <c r="A34" s="34" t="s">
        <v>70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34"/>
    </row>
    <row r="35" spans="1:14" ht="60" hidden="1" x14ac:dyDescent="0.25">
      <c r="A35" s="34" t="s">
        <v>71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4"/>
    </row>
    <row r="36" spans="1:14" ht="15" customHeight="1" x14ac:dyDescent="0.25">
      <c r="A36" s="74" t="s">
        <v>72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409.5" x14ac:dyDescent="0.25">
      <c r="A37" s="34" t="s">
        <v>73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4" t="s">
        <v>113</v>
      </c>
    </row>
    <row r="38" spans="1:14" ht="409.5" x14ac:dyDescent="0.25">
      <c r="A38" s="38" t="s">
        <v>74</v>
      </c>
      <c r="B38" s="38">
        <f>D38+F38+J38+L38</f>
        <v>54</v>
      </c>
      <c r="C38" s="38">
        <f>E38+I38+K38+M38</f>
        <v>23.5</v>
      </c>
      <c r="D38" s="38"/>
      <c r="E38" s="38"/>
      <c r="F38" s="38">
        <v>54</v>
      </c>
      <c r="G38" s="38">
        <v>54</v>
      </c>
      <c r="H38" s="38">
        <v>54</v>
      </c>
      <c r="I38" s="38">
        <v>23.5</v>
      </c>
      <c r="J38" s="38"/>
      <c r="K38" s="38"/>
      <c r="L38" s="38"/>
      <c r="M38" s="38"/>
      <c r="N38" s="34" t="s">
        <v>75</v>
      </c>
    </row>
    <row r="39" spans="1:14" ht="408.75" customHeight="1" thickBot="1" x14ac:dyDescent="0.3">
      <c r="A39" s="34" t="s">
        <v>76</v>
      </c>
      <c r="B39" s="36">
        <f>D39+F39+J39+L39</f>
        <v>30.1</v>
      </c>
      <c r="C39" s="36">
        <f>E39+I39+K39+M39</f>
        <v>30.1</v>
      </c>
      <c r="D39" s="36"/>
      <c r="E39" s="36"/>
      <c r="F39" s="36">
        <v>30.1</v>
      </c>
      <c r="G39" s="36">
        <v>30.1</v>
      </c>
      <c r="H39" s="36">
        <v>30.1</v>
      </c>
      <c r="I39" s="36">
        <v>30.1</v>
      </c>
      <c r="J39" s="36"/>
      <c r="K39" s="36"/>
      <c r="L39" s="36"/>
      <c r="M39" s="36"/>
      <c r="N39" s="34" t="s">
        <v>82</v>
      </c>
    </row>
    <row r="40" spans="1:14" ht="315.75" thickBot="1" x14ac:dyDescent="0.3">
      <c r="A40" s="34" t="s">
        <v>77</v>
      </c>
      <c r="B40" s="39">
        <f>D40+F40+J40+L40</f>
        <v>5</v>
      </c>
      <c r="C40" s="39">
        <f>E40+I40+K40+M40</f>
        <v>4.95</v>
      </c>
      <c r="D40" s="36"/>
      <c r="E40" s="36"/>
      <c r="F40" s="36">
        <v>5</v>
      </c>
      <c r="G40" s="36">
        <v>5</v>
      </c>
      <c r="H40" s="36">
        <v>5</v>
      </c>
      <c r="I40" s="36">
        <v>4.95</v>
      </c>
      <c r="J40" s="36"/>
      <c r="K40" s="36"/>
      <c r="L40" s="36"/>
      <c r="M40" s="36"/>
      <c r="N40" s="59" t="s">
        <v>114</v>
      </c>
    </row>
    <row r="41" spans="1:14" ht="15.75" x14ac:dyDescent="0.25">
      <c r="A41" s="40" t="s">
        <v>78</v>
      </c>
      <c r="B41" s="58">
        <f>D41+F41+J41+L41</f>
        <v>26699.1</v>
      </c>
      <c r="C41" s="58">
        <f>E41+I41+K41+M41</f>
        <v>26668.55</v>
      </c>
      <c r="D41" s="41">
        <f t="shared" ref="D41:M41" si="0">D16+D17+D18+D19+D21+D22+D23+D24+D25+D26+D27+D28+D29+D31+D32+D34+D35+D37+D38+D39+D40</f>
        <v>0</v>
      </c>
      <c r="E41" s="41">
        <f t="shared" si="0"/>
        <v>0</v>
      </c>
      <c r="F41" s="57">
        <f t="shared" si="0"/>
        <v>89.1</v>
      </c>
      <c r="G41" s="57">
        <f t="shared" si="0"/>
        <v>89.1</v>
      </c>
      <c r="H41" s="57">
        <f>H16+H17+H18+H19+H21+H22+H23+H24+H25+H26+H27+H28+H29+H31+H32+H34+H35+H37+H38+H39+H40</f>
        <v>89.1</v>
      </c>
      <c r="I41" s="57">
        <f t="shared" si="0"/>
        <v>58.550000000000004</v>
      </c>
      <c r="J41" s="41">
        <f t="shared" si="0"/>
        <v>0</v>
      </c>
      <c r="K41" s="41">
        <f t="shared" si="0"/>
        <v>0</v>
      </c>
      <c r="L41" s="57">
        <f t="shared" si="0"/>
        <v>26610</v>
      </c>
      <c r="M41" s="57">
        <f t="shared" si="0"/>
        <v>26610</v>
      </c>
      <c r="N41" s="34"/>
    </row>
    <row r="42" spans="1:14" x14ac:dyDescent="0.25">
      <c r="A42" s="65" t="s">
        <v>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6.5" customHeight="1" x14ac:dyDescent="0.25">
      <c r="A43" s="12" t="s">
        <v>35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408.75" customHeight="1" x14ac:dyDescent="0.25">
      <c r="A44" s="14" t="s">
        <v>8</v>
      </c>
      <c r="B44" s="15">
        <f>D44+J44+G44</f>
        <v>0</v>
      </c>
      <c r="C44" s="15">
        <f>E44+I44+K44+M44</f>
        <v>0</v>
      </c>
      <c r="D44" s="16"/>
      <c r="E44" s="16"/>
      <c r="F44" s="17"/>
      <c r="G44" s="17"/>
      <c r="H44" s="17"/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42" t="s">
        <v>85</v>
      </c>
    </row>
    <row r="45" spans="1:14" ht="68.25" customHeight="1" thickBot="1" x14ac:dyDescent="0.3">
      <c r="A45" s="18" t="s">
        <v>44</v>
      </c>
      <c r="B45" s="15">
        <f t="shared" ref="B45:B48" si="1">D45+J45+L45+G45</f>
        <v>1117.2</v>
      </c>
      <c r="C45" s="15">
        <f t="shared" ref="C45:C48" si="2">E45+I45+K45+M45</f>
        <v>1117.2</v>
      </c>
      <c r="D45" s="21">
        <v>0</v>
      </c>
      <c r="E45" s="21"/>
      <c r="F45" s="21">
        <v>1117.2</v>
      </c>
      <c r="G45" s="21">
        <v>1117.2</v>
      </c>
      <c r="H45" s="21">
        <v>1117.2</v>
      </c>
      <c r="I45" s="21">
        <v>1117.2</v>
      </c>
      <c r="J45" s="21">
        <v>0</v>
      </c>
      <c r="K45" s="21">
        <v>0</v>
      </c>
      <c r="L45" s="21">
        <v>0</v>
      </c>
      <c r="M45" s="21">
        <v>0</v>
      </c>
      <c r="N45" s="19" t="s">
        <v>116</v>
      </c>
    </row>
    <row r="46" spans="1:14" ht="68.25" customHeight="1" x14ac:dyDescent="0.25">
      <c r="A46" s="18" t="s">
        <v>119</v>
      </c>
      <c r="B46" s="15">
        <f t="shared" ref="B46" si="3">D46+J46+L46+G46</f>
        <v>35.26</v>
      </c>
      <c r="C46" s="15">
        <f t="shared" ref="C46" si="4">E46+I46+K46+M46</f>
        <v>35.26</v>
      </c>
      <c r="D46" s="21">
        <v>0</v>
      </c>
      <c r="E46" s="21"/>
      <c r="F46" s="21">
        <v>35.26</v>
      </c>
      <c r="G46" s="21">
        <v>35.26</v>
      </c>
      <c r="H46" s="21">
        <v>35.26</v>
      </c>
      <c r="I46" s="21">
        <v>35.26</v>
      </c>
      <c r="J46" s="21">
        <v>0</v>
      </c>
      <c r="K46" s="21">
        <v>0</v>
      </c>
      <c r="L46" s="21">
        <v>0</v>
      </c>
      <c r="M46" s="21">
        <v>0</v>
      </c>
      <c r="N46" s="60"/>
    </row>
    <row r="47" spans="1:14" ht="47.25" customHeight="1" x14ac:dyDescent="0.25">
      <c r="A47" s="18" t="s">
        <v>45</v>
      </c>
      <c r="B47" s="15">
        <f t="shared" ref="B47" si="5">D47+J47+L47+G47</f>
        <v>506.08</v>
      </c>
      <c r="C47" s="15">
        <f t="shared" ref="C47" si="6">E47+I47+K47+M47</f>
        <v>506.04700000000003</v>
      </c>
      <c r="D47" s="16">
        <v>0</v>
      </c>
      <c r="E47" s="16"/>
      <c r="F47" s="16">
        <v>506.08</v>
      </c>
      <c r="G47" s="16">
        <v>506.08</v>
      </c>
      <c r="H47" s="16">
        <v>506.08</v>
      </c>
      <c r="I47" s="16">
        <v>506.04700000000003</v>
      </c>
      <c r="J47" s="16">
        <v>0</v>
      </c>
      <c r="K47" s="16">
        <v>0</v>
      </c>
      <c r="L47" s="16">
        <v>0</v>
      </c>
      <c r="M47" s="16">
        <v>0</v>
      </c>
      <c r="N47" s="42" t="s">
        <v>117</v>
      </c>
    </row>
    <row r="48" spans="1:14" ht="53.25" customHeight="1" x14ac:dyDescent="0.25">
      <c r="A48" s="18" t="s">
        <v>43</v>
      </c>
      <c r="B48" s="15">
        <f t="shared" si="1"/>
        <v>1228.72</v>
      </c>
      <c r="C48" s="15">
        <f t="shared" si="2"/>
        <v>1228.72</v>
      </c>
      <c r="D48" s="16">
        <v>0</v>
      </c>
      <c r="E48" s="16"/>
      <c r="F48" s="16">
        <v>1228.72</v>
      </c>
      <c r="G48" s="16">
        <v>1228.72</v>
      </c>
      <c r="H48" s="16">
        <v>1228.72</v>
      </c>
      <c r="I48" s="16">
        <v>1228.72</v>
      </c>
      <c r="J48" s="16">
        <v>0</v>
      </c>
      <c r="K48" s="16">
        <v>0</v>
      </c>
      <c r="L48" s="16">
        <v>0</v>
      </c>
      <c r="M48" s="16">
        <v>0</v>
      </c>
      <c r="N48" s="43" t="s">
        <v>118</v>
      </c>
    </row>
    <row r="49" spans="1:19" ht="27.75" customHeight="1" x14ac:dyDescent="0.25">
      <c r="A49" s="23" t="s">
        <v>9</v>
      </c>
      <c r="B49" s="10">
        <f t="shared" ref="B49:M49" si="7">SUM(B44:B48)</f>
        <v>2887.26</v>
      </c>
      <c r="C49" s="10">
        <f t="shared" si="7"/>
        <v>2887.2269999999999</v>
      </c>
      <c r="D49" s="10">
        <f t="shared" si="7"/>
        <v>0</v>
      </c>
      <c r="E49" s="10">
        <f t="shared" si="7"/>
        <v>0</v>
      </c>
      <c r="F49" s="10">
        <f t="shared" si="7"/>
        <v>2887.26</v>
      </c>
      <c r="G49" s="10">
        <f t="shared" si="7"/>
        <v>2887.26</v>
      </c>
      <c r="H49" s="10">
        <f t="shared" si="7"/>
        <v>2887.26</v>
      </c>
      <c r="I49" s="10">
        <f t="shared" si="7"/>
        <v>2887.2269999999999</v>
      </c>
      <c r="J49" s="10">
        <f t="shared" si="7"/>
        <v>0</v>
      </c>
      <c r="K49" s="10">
        <f t="shared" si="7"/>
        <v>0</v>
      </c>
      <c r="L49" s="10">
        <f t="shared" si="7"/>
        <v>0</v>
      </c>
      <c r="M49" s="10">
        <f t="shared" si="7"/>
        <v>0</v>
      </c>
      <c r="N49" s="24"/>
    </row>
    <row r="50" spans="1:19" ht="21.75" customHeight="1" x14ac:dyDescent="0.25">
      <c r="A50" s="64" t="s">
        <v>10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</row>
    <row r="51" spans="1:19" ht="19.5" customHeight="1" thickBot="1" x14ac:dyDescent="0.3">
      <c r="A51" s="12" t="s">
        <v>39</v>
      </c>
      <c r="B51" s="22"/>
      <c r="C51" s="22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9" ht="130.5" customHeight="1" thickBot="1" x14ac:dyDescent="0.3">
      <c r="A52" s="20" t="s">
        <v>11</v>
      </c>
      <c r="B52" s="15">
        <v>1925.3</v>
      </c>
      <c r="C52" s="15">
        <f t="shared" ref="B52:C62" si="8">E52+I52+K52+M52</f>
        <v>1925.3</v>
      </c>
      <c r="D52" s="21">
        <v>0</v>
      </c>
      <c r="E52" s="21">
        <v>0</v>
      </c>
      <c r="F52" s="30">
        <v>1925.3</v>
      </c>
      <c r="G52" s="30">
        <v>1925.3</v>
      </c>
      <c r="H52" s="30">
        <v>1925.3</v>
      </c>
      <c r="I52" s="30">
        <v>1925.3</v>
      </c>
      <c r="J52" s="21">
        <v>0</v>
      </c>
      <c r="K52" s="21">
        <v>0</v>
      </c>
      <c r="L52" s="21">
        <v>0</v>
      </c>
      <c r="M52" s="21">
        <v>0</v>
      </c>
      <c r="N52" s="44" t="s">
        <v>90</v>
      </c>
    </row>
    <row r="53" spans="1:19" ht="36.75" customHeight="1" thickBot="1" x14ac:dyDescent="0.3">
      <c r="A53" s="20" t="s">
        <v>12</v>
      </c>
      <c r="B53" s="15">
        <f t="shared" ref="B53:B62" si="9">D53+J53+L53+G53</f>
        <v>301</v>
      </c>
      <c r="C53" s="15">
        <f t="shared" si="8"/>
        <v>301</v>
      </c>
      <c r="D53" s="21">
        <v>0</v>
      </c>
      <c r="E53" s="21">
        <v>0</v>
      </c>
      <c r="F53" s="30">
        <v>301</v>
      </c>
      <c r="G53" s="30">
        <v>301</v>
      </c>
      <c r="H53" s="30">
        <v>301</v>
      </c>
      <c r="I53" s="30">
        <v>301</v>
      </c>
      <c r="J53" s="21">
        <v>0</v>
      </c>
      <c r="K53" s="21">
        <v>0</v>
      </c>
      <c r="L53" s="21">
        <v>0</v>
      </c>
      <c r="M53" s="21">
        <v>0</v>
      </c>
      <c r="N53" s="45" t="s">
        <v>91</v>
      </c>
    </row>
    <row r="54" spans="1:19" ht="54.75" customHeight="1" thickBot="1" x14ac:dyDescent="0.3">
      <c r="A54" s="20" t="s">
        <v>13</v>
      </c>
      <c r="B54" s="15">
        <f t="shared" si="9"/>
        <v>49.6</v>
      </c>
      <c r="C54" s="15">
        <f t="shared" si="8"/>
        <v>49.6</v>
      </c>
      <c r="D54" s="21">
        <v>0</v>
      </c>
      <c r="E54" s="21">
        <v>0</v>
      </c>
      <c r="F54" s="30">
        <v>49.6</v>
      </c>
      <c r="G54" s="30">
        <v>49.6</v>
      </c>
      <c r="H54" s="30">
        <v>49.6</v>
      </c>
      <c r="I54" s="30">
        <v>49.6</v>
      </c>
      <c r="J54" s="21">
        <v>0</v>
      </c>
      <c r="K54" s="21">
        <v>0</v>
      </c>
      <c r="L54" s="21">
        <v>0</v>
      </c>
      <c r="M54" s="21">
        <v>0</v>
      </c>
      <c r="N54" s="45" t="s">
        <v>92</v>
      </c>
    </row>
    <row r="55" spans="1:19" ht="63.75" customHeight="1" thickBot="1" x14ac:dyDescent="0.3">
      <c r="A55" s="20" t="s">
        <v>14</v>
      </c>
      <c r="B55" s="15">
        <f t="shared" si="8"/>
        <v>4512.1000000000004</v>
      </c>
      <c r="C55" s="15">
        <f t="shared" si="8"/>
        <v>4323</v>
      </c>
      <c r="D55" s="21">
        <v>0</v>
      </c>
      <c r="E55" s="21">
        <v>0</v>
      </c>
      <c r="F55" s="30">
        <v>4512.1000000000004</v>
      </c>
      <c r="G55" s="30">
        <v>4512.1000000000004</v>
      </c>
      <c r="H55" s="30">
        <v>4512.1000000000004</v>
      </c>
      <c r="I55" s="30">
        <v>4323</v>
      </c>
      <c r="J55" s="21">
        <v>0</v>
      </c>
      <c r="K55" s="21">
        <v>0</v>
      </c>
      <c r="L55" s="21">
        <v>0</v>
      </c>
      <c r="M55" s="21"/>
      <c r="N55" s="45" t="s">
        <v>93</v>
      </c>
    </row>
    <row r="56" spans="1:19" ht="81.75" customHeight="1" thickBot="1" x14ac:dyDescent="0.3">
      <c r="A56" s="20" t="s">
        <v>15</v>
      </c>
      <c r="B56" s="15">
        <f t="shared" si="9"/>
        <v>1862.7</v>
      </c>
      <c r="C56" s="15">
        <f t="shared" si="8"/>
        <v>1862.7</v>
      </c>
      <c r="D56" s="21">
        <v>0</v>
      </c>
      <c r="E56" s="21">
        <v>0</v>
      </c>
      <c r="F56" s="30">
        <v>1862.7</v>
      </c>
      <c r="G56" s="30">
        <v>1862.7</v>
      </c>
      <c r="H56" s="30">
        <v>1862.7</v>
      </c>
      <c r="I56" s="30">
        <v>1862.7</v>
      </c>
      <c r="J56" s="21"/>
      <c r="K56" s="21"/>
      <c r="L56" s="21"/>
      <c r="M56" s="21"/>
      <c r="N56" s="45" t="s">
        <v>94</v>
      </c>
    </row>
    <row r="57" spans="1:19" ht="39" customHeight="1" thickBot="1" x14ac:dyDescent="0.3">
      <c r="A57" s="20" t="s">
        <v>16</v>
      </c>
      <c r="B57" s="15">
        <f t="shared" si="9"/>
        <v>0</v>
      </c>
      <c r="C57" s="15">
        <f t="shared" si="8"/>
        <v>0</v>
      </c>
      <c r="D57" s="21">
        <v>0</v>
      </c>
      <c r="E57" s="21">
        <v>0</v>
      </c>
      <c r="F57" s="30"/>
      <c r="G57" s="30">
        <f t="shared" ref="G57:G58" si="10">I57+M57+O57+Q57</f>
        <v>0</v>
      </c>
      <c r="H57" s="30"/>
      <c r="I57" s="30">
        <f t="shared" ref="I57:I61" si="11">K57+O57+Q57+S57</f>
        <v>0</v>
      </c>
      <c r="J57" s="21">
        <v>0</v>
      </c>
      <c r="K57" s="21">
        <v>0</v>
      </c>
      <c r="L57" s="21">
        <v>0</v>
      </c>
      <c r="M57" s="21">
        <v>0</v>
      </c>
      <c r="N57" s="45" t="s">
        <v>95</v>
      </c>
    </row>
    <row r="58" spans="1:19" ht="136.5" customHeight="1" thickBot="1" x14ac:dyDescent="0.3">
      <c r="A58" s="20" t="s">
        <v>17</v>
      </c>
      <c r="B58" s="15">
        <f t="shared" si="9"/>
        <v>0</v>
      </c>
      <c r="C58" s="15">
        <f t="shared" si="8"/>
        <v>0</v>
      </c>
      <c r="D58" s="21">
        <v>0</v>
      </c>
      <c r="E58" s="21">
        <v>0</v>
      </c>
      <c r="F58" s="30"/>
      <c r="G58" s="30">
        <f t="shared" si="10"/>
        <v>0</v>
      </c>
      <c r="H58" s="30"/>
      <c r="I58" s="30">
        <f t="shared" si="11"/>
        <v>0</v>
      </c>
      <c r="J58" s="21">
        <v>0</v>
      </c>
      <c r="K58" s="21">
        <v>0</v>
      </c>
      <c r="L58" s="21">
        <v>0</v>
      </c>
      <c r="M58" s="21">
        <v>0</v>
      </c>
      <c r="N58" s="45" t="s">
        <v>96</v>
      </c>
    </row>
    <row r="59" spans="1:19" ht="73.5" customHeight="1" thickBot="1" x14ac:dyDescent="0.3">
      <c r="A59" s="20" t="s">
        <v>18</v>
      </c>
      <c r="B59" s="15">
        <f t="shared" si="9"/>
        <v>56.6</v>
      </c>
      <c r="C59" s="15">
        <f t="shared" si="8"/>
        <v>56.6</v>
      </c>
      <c r="D59" s="21">
        <v>0</v>
      </c>
      <c r="E59" s="21">
        <v>0</v>
      </c>
      <c r="F59" s="30">
        <v>56.6</v>
      </c>
      <c r="G59" s="30">
        <v>56.6</v>
      </c>
      <c r="H59" s="30">
        <v>56.6</v>
      </c>
      <c r="I59" s="30">
        <v>56.6</v>
      </c>
      <c r="J59" s="21">
        <v>0</v>
      </c>
      <c r="K59" s="21">
        <v>0</v>
      </c>
      <c r="L59" s="21">
        <v>0</v>
      </c>
      <c r="M59" s="21">
        <v>0</v>
      </c>
      <c r="N59" s="45" t="s">
        <v>97</v>
      </c>
    </row>
    <row r="60" spans="1:19" ht="91.5" customHeight="1" thickBot="1" x14ac:dyDescent="0.3">
      <c r="A60" s="20" t="s">
        <v>19</v>
      </c>
      <c r="B60" s="15">
        <f t="shared" si="9"/>
        <v>8687.7000000000007</v>
      </c>
      <c r="C60" s="15">
        <f t="shared" si="8"/>
        <v>8667.65</v>
      </c>
      <c r="D60" s="21">
        <v>0</v>
      </c>
      <c r="E60" s="21">
        <v>0</v>
      </c>
      <c r="F60" s="30">
        <v>8687.7000000000007</v>
      </c>
      <c r="G60" s="30">
        <v>8687.7000000000007</v>
      </c>
      <c r="H60" s="30">
        <v>8687.7000000000007</v>
      </c>
      <c r="I60" s="30">
        <v>8667.65</v>
      </c>
      <c r="J60" s="21">
        <v>0</v>
      </c>
      <c r="K60" s="21">
        <v>0</v>
      </c>
      <c r="L60" s="21">
        <v>0</v>
      </c>
      <c r="M60" s="21">
        <v>0</v>
      </c>
      <c r="N60" s="45" t="s">
        <v>98</v>
      </c>
    </row>
    <row r="61" spans="1:19" ht="99.75" customHeight="1" thickBot="1" x14ac:dyDescent="0.3">
      <c r="A61" s="20" t="s">
        <v>20</v>
      </c>
      <c r="B61" s="15">
        <f t="shared" si="9"/>
        <v>0</v>
      </c>
      <c r="C61" s="15">
        <f t="shared" si="8"/>
        <v>0</v>
      </c>
      <c r="D61" s="21">
        <v>0</v>
      </c>
      <c r="E61" s="21">
        <v>0</v>
      </c>
      <c r="F61" s="30"/>
      <c r="G61" s="30">
        <f t="shared" ref="G61" si="12">I61+M61+O61+Q61</f>
        <v>0</v>
      </c>
      <c r="H61" s="30"/>
      <c r="I61" s="30">
        <f t="shared" si="11"/>
        <v>0</v>
      </c>
      <c r="J61" s="21">
        <v>0</v>
      </c>
      <c r="K61" s="21">
        <v>0</v>
      </c>
      <c r="L61" s="21">
        <v>0</v>
      </c>
      <c r="M61" s="21">
        <v>0</v>
      </c>
      <c r="N61" s="45" t="s">
        <v>99</v>
      </c>
    </row>
    <row r="62" spans="1:19" ht="77.25" customHeight="1" thickBot="1" x14ac:dyDescent="0.3">
      <c r="A62" s="20" t="s">
        <v>21</v>
      </c>
      <c r="B62" s="15">
        <f t="shared" si="9"/>
        <v>174</v>
      </c>
      <c r="C62" s="15">
        <f t="shared" si="8"/>
        <v>174</v>
      </c>
      <c r="D62" s="21">
        <v>0</v>
      </c>
      <c r="E62" s="21">
        <v>0</v>
      </c>
      <c r="F62" s="30">
        <v>174</v>
      </c>
      <c r="G62" s="30">
        <v>174</v>
      </c>
      <c r="H62" s="30">
        <v>174</v>
      </c>
      <c r="I62" s="30">
        <v>174</v>
      </c>
      <c r="J62" s="21">
        <v>0</v>
      </c>
      <c r="K62" s="21">
        <v>0</v>
      </c>
      <c r="L62" s="21">
        <v>0</v>
      </c>
      <c r="M62" s="21">
        <v>0</v>
      </c>
      <c r="N62" s="45" t="s">
        <v>100</v>
      </c>
      <c r="S62" s="8"/>
    </row>
    <row r="63" spans="1:19" ht="26.25" customHeight="1" x14ac:dyDescent="0.25">
      <c r="A63" s="25" t="s">
        <v>36</v>
      </c>
      <c r="B63" s="10">
        <f>SUM(B52:B62)</f>
        <v>17569</v>
      </c>
      <c r="C63" s="10">
        <f t="shared" ref="C63:M63" si="13">SUM(C52:C62)</f>
        <v>17359.849999999999</v>
      </c>
      <c r="D63" s="10">
        <f t="shared" si="13"/>
        <v>0</v>
      </c>
      <c r="E63" s="10">
        <f t="shared" si="13"/>
        <v>0</v>
      </c>
      <c r="F63" s="10">
        <f t="shared" si="13"/>
        <v>17569</v>
      </c>
      <c r="G63" s="10">
        <f t="shared" si="13"/>
        <v>17569</v>
      </c>
      <c r="H63" s="10">
        <f t="shared" si="13"/>
        <v>17569</v>
      </c>
      <c r="I63" s="10">
        <f t="shared" si="13"/>
        <v>17359.849999999999</v>
      </c>
      <c r="J63" s="10">
        <f t="shared" si="13"/>
        <v>0</v>
      </c>
      <c r="K63" s="10">
        <f t="shared" si="13"/>
        <v>0</v>
      </c>
      <c r="L63" s="10">
        <f t="shared" si="13"/>
        <v>0</v>
      </c>
      <c r="M63" s="10">
        <f t="shared" si="13"/>
        <v>0</v>
      </c>
      <c r="N63" s="32"/>
      <c r="P63" s="7"/>
    </row>
    <row r="64" spans="1:19" ht="24" customHeight="1" x14ac:dyDescent="0.25">
      <c r="A64" s="64" t="s">
        <v>22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27.75" customHeight="1" x14ac:dyDescent="0.25">
      <c r="A65" s="12" t="s">
        <v>40</v>
      </c>
      <c r="B65" s="22"/>
      <c r="C65" s="22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63" customHeight="1" x14ac:dyDescent="0.25">
      <c r="A66" s="20" t="s">
        <v>23</v>
      </c>
      <c r="B66" s="15">
        <f>D66</f>
        <v>178544.36</v>
      </c>
      <c r="C66" s="15">
        <f>E66</f>
        <v>178544.36</v>
      </c>
      <c r="D66" s="30">
        <v>178544.36</v>
      </c>
      <c r="E66" s="30">
        <v>178544.36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43" t="s">
        <v>101</v>
      </c>
    </row>
    <row r="67" spans="1:14" ht="102.75" customHeight="1" x14ac:dyDescent="0.25">
      <c r="A67" s="20" t="s">
        <v>24</v>
      </c>
      <c r="B67" s="15">
        <f t="shared" ref="B67:B70" si="14">D67</f>
        <v>809.8</v>
      </c>
      <c r="C67" s="15">
        <f t="shared" ref="C67:C70" si="15">E67</f>
        <v>809.8</v>
      </c>
      <c r="D67" s="30">
        <v>809.8</v>
      </c>
      <c r="E67" s="30">
        <v>809.8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43" t="s">
        <v>102</v>
      </c>
    </row>
    <row r="68" spans="1:14" ht="82.5" customHeight="1" x14ac:dyDescent="0.25">
      <c r="A68" s="20" t="s">
        <v>25</v>
      </c>
      <c r="B68" s="15">
        <f t="shared" si="14"/>
        <v>2414.9639999999999</v>
      </c>
      <c r="C68" s="15">
        <f t="shared" si="15"/>
        <v>2414.9639999999999</v>
      </c>
      <c r="D68" s="30">
        <v>2414.9639999999999</v>
      </c>
      <c r="E68" s="30">
        <v>2414.9639999999999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43" t="s">
        <v>103</v>
      </c>
    </row>
    <row r="69" spans="1:14" ht="43.5" customHeight="1" x14ac:dyDescent="0.25">
      <c r="A69" s="20" t="s">
        <v>26</v>
      </c>
      <c r="B69" s="15">
        <f t="shared" si="14"/>
        <v>6576.4139999999998</v>
      </c>
      <c r="C69" s="15">
        <f t="shared" si="15"/>
        <v>6576.4139999999998</v>
      </c>
      <c r="D69" s="30">
        <v>6576.4139999999998</v>
      </c>
      <c r="E69" s="30">
        <v>6576.4139999999998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43" t="s">
        <v>104</v>
      </c>
    </row>
    <row r="70" spans="1:14" ht="82.5" customHeight="1" x14ac:dyDescent="0.25">
      <c r="A70" s="20" t="s">
        <v>46</v>
      </c>
      <c r="B70" s="15">
        <f t="shared" si="14"/>
        <v>1279.162</v>
      </c>
      <c r="C70" s="15">
        <f t="shared" si="15"/>
        <v>1279.162</v>
      </c>
      <c r="D70" s="30">
        <v>1279.162</v>
      </c>
      <c r="E70" s="30">
        <v>1279.162</v>
      </c>
      <c r="F70" s="21"/>
      <c r="G70" s="21"/>
      <c r="H70" s="21"/>
      <c r="I70" s="21"/>
      <c r="J70" s="21"/>
      <c r="K70" s="21"/>
      <c r="L70" s="21"/>
      <c r="M70" s="21"/>
      <c r="N70" s="43"/>
    </row>
    <row r="71" spans="1:14" ht="24.75" customHeight="1" x14ac:dyDescent="0.25">
      <c r="A71" s="3" t="s">
        <v>37</v>
      </c>
      <c r="B71" s="6">
        <f>SUM(B66:B70)</f>
        <v>189624.69999999998</v>
      </c>
      <c r="C71" s="15">
        <f t="shared" ref="C71" si="16">E71</f>
        <v>189624.69999999998</v>
      </c>
      <c r="D71" s="6">
        <f>SUM(D66:D70)</f>
        <v>189624.69999999998</v>
      </c>
      <c r="E71" s="6">
        <f>SUM(E66:E70)</f>
        <v>189624.69999999998</v>
      </c>
      <c r="F71" s="6">
        <f t="shared" ref="F71:L71" si="17">SUM(F66:F69)</f>
        <v>0</v>
      </c>
      <c r="G71" s="6">
        <f t="shared" si="17"/>
        <v>0</v>
      </c>
      <c r="H71" s="6">
        <f t="shared" si="17"/>
        <v>0</v>
      </c>
      <c r="I71" s="6">
        <f t="shared" si="17"/>
        <v>0</v>
      </c>
      <c r="J71" s="6">
        <f t="shared" si="17"/>
        <v>0</v>
      </c>
      <c r="K71" s="6">
        <f t="shared" si="17"/>
        <v>0</v>
      </c>
      <c r="L71" s="6">
        <f t="shared" si="17"/>
        <v>0</v>
      </c>
      <c r="M71" s="6">
        <f>SUM(M66:M69)</f>
        <v>0</v>
      </c>
      <c r="N71" s="2"/>
    </row>
    <row r="72" spans="1:14" ht="37.5" customHeight="1" x14ac:dyDescent="0.25">
      <c r="A72" s="5" t="s">
        <v>84</v>
      </c>
      <c r="B72" s="46">
        <f>F72</f>
        <v>66886.520999999993</v>
      </c>
      <c r="C72" s="15">
        <v>65715.88</v>
      </c>
      <c r="D72" s="46"/>
      <c r="E72" s="46"/>
      <c r="F72" s="46">
        <v>66886.520999999993</v>
      </c>
      <c r="G72" s="46">
        <v>66886.520999999993</v>
      </c>
      <c r="H72" s="46">
        <v>66886.520999999993</v>
      </c>
      <c r="I72" s="61">
        <v>65715.880999999994</v>
      </c>
      <c r="J72" s="46"/>
      <c r="K72" s="46"/>
      <c r="L72" s="46"/>
      <c r="M72" s="46"/>
      <c r="N72" s="47"/>
    </row>
    <row r="73" spans="1:14" ht="28.5" customHeight="1" x14ac:dyDescent="0.25">
      <c r="A73" s="5" t="s">
        <v>38</v>
      </c>
      <c r="B73" s="9">
        <f t="shared" ref="B73:M73" si="18">B41+B49+B63+B71+B72</f>
        <v>303666.58100000001</v>
      </c>
      <c r="C73" s="9">
        <f t="shared" si="18"/>
        <v>302256.20699999999</v>
      </c>
      <c r="D73" s="9">
        <f t="shared" si="18"/>
        <v>189624.69999999998</v>
      </c>
      <c r="E73" s="9">
        <f t="shared" si="18"/>
        <v>189624.69999999998</v>
      </c>
      <c r="F73" s="9">
        <f t="shared" si="18"/>
        <v>87431.880999999994</v>
      </c>
      <c r="G73" s="9">
        <f t="shared" si="18"/>
        <v>87431.880999999994</v>
      </c>
      <c r="H73" s="9">
        <f t="shared" si="18"/>
        <v>87431.880999999994</v>
      </c>
      <c r="I73" s="9">
        <f t="shared" si="18"/>
        <v>86021.508000000002</v>
      </c>
      <c r="J73" s="9">
        <f t="shared" si="18"/>
        <v>0</v>
      </c>
      <c r="K73" s="9">
        <f t="shared" si="18"/>
        <v>0</v>
      </c>
      <c r="L73" s="9">
        <f t="shared" si="18"/>
        <v>26610</v>
      </c>
      <c r="M73" s="9">
        <f t="shared" si="18"/>
        <v>26610</v>
      </c>
      <c r="N73" s="5"/>
    </row>
  </sheetData>
  <mergeCells count="21">
    <mergeCell ref="A64:N64"/>
    <mergeCell ref="A50:N50"/>
    <mergeCell ref="A42:N42"/>
    <mergeCell ref="B9:M9"/>
    <mergeCell ref="D10:E10"/>
    <mergeCell ref="J10:K10"/>
    <mergeCell ref="L10:M10"/>
    <mergeCell ref="N9:N11"/>
    <mergeCell ref="A9:A11"/>
    <mergeCell ref="A13:N13"/>
    <mergeCell ref="A14:N14"/>
    <mergeCell ref="A15:N15"/>
    <mergeCell ref="A20:N20"/>
    <mergeCell ref="A33:N33"/>
    <mergeCell ref="A36:N36"/>
    <mergeCell ref="A4:N4"/>
    <mergeCell ref="A5:N5"/>
    <mergeCell ref="A6:N6"/>
    <mergeCell ref="A7:N7"/>
    <mergeCell ref="F10:I10"/>
    <mergeCell ref="B10:C10"/>
  </mergeCells>
  <pageMargins left="0" right="0" top="0" bottom="0" header="0.31496062992125984" footer="0.31496062992125984"/>
  <pageSetup paperSize="9" scale="63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11"/>
  <sheetViews>
    <sheetView workbookViewId="0">
      <selection activeCell="E7" sqref="E7:E11"/>
    </sheetView>
  </sheetViews>
  <sheetFormatPr defaultRowHeight="15" x14ac:dyDescent="0.25"/>
  <sheetData>
    <row r="6" spans="5:5" ht="15.75" thickBot="1" x14ac:dyDescent="0.3"/>
    <row r="7" spans="5:5" ht="16.5" thickBot="1" x14ac:dyDescent="0.3">
      <c r="E7" s="26">
        <v>175998</v>
      </c>
    </row>
    <row r="8" spans="5:5" ht="16.5" thickBot="1" x14ac:dyDescent="0.3">
      <c r="E8" s="27">
        <v>105.2</v>
      </c>
    </row>
    <row r="9" spans="5:5" ht="16.5" thickBot="1" x14ac:dyDescent="0.3">
      <c r="E9" s="27">
        <v>1328.5</v>
      </c>
    </row>
    <row r="10" spans="5:5" ht="16.5" thickBot="1" x14ac:dyDescent="0.3">
      <c r="E10" s="27">
        <v>5258</v>
      </c>
    </row>
    <row r="11" spans="5:5" x14ac:dyDescent="0.25">
      <c r="E11">
        <f>SUM(E7:E10)</f>
        <v>182689.7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2017-02-09T06:54:48Z</dcterms:modified>
</cp:coreProperties>
</file>