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1\Desktop\Раб.папка\Госпрограмма СЗ\исполнение гп\2022\декабрь\"/>
    </mc:Choice>
  </mc:AlternateContent>
  <bookViews>
    <workbookView xWindow="0" yWindow="0" windowWidth="28800" windowHeight="11835" tabRatio="584"/>
  </bookViews>
  <sheets>
    <sheet name="Лист1" sheetId="1" r:id="rId1"/>
  </sheets>
  <definedNames>
    <definedName name="_xlnm.Print_Titles" localSheetId="0">Лист1!$2:$8</definedName>
    <definedName name="_xlnm.Print_Area" localSheetId="0">Лист1!$A$1:$N$66</definedName>
  </definedNames>
  <calcPr calcId="152511" iterate="1"/>
</workbook>
</file>

<file path=xl/calcChain.xml><?xml version="1.0" encoding="utf-8"?>
<calcChain xmlns="http://schemas.openxmlformats.org/spreadsheetml/2006/main">
  <c r="I62" i="1" l="1"/>
  <c r="H62" i="1"/>
  <c r="G62" i="1"/>
  <c r="M62" i="1" l="1"/>
  <c r="L62" i="1"/>
  <c r="K62" i="1"/>
  <c r="J62" i="1"/>
  <c r="F62" i="1"/>
  <c r="C62" i="1"/>
  <c r="D62" i="1"/>
  <c r="C61" i="1"/>
  <c r="B61" i="1"/>
  <c r="B60" i="1"/>
  <c r="B62" i="1" s="1"/>
  <c r="C60" i="1"/>
  <c r="B48" i="1"/>
  <c r="C48" i="1"/>
  <c r="D46" i="1"/>
  <c r="E46" i="1"/>
  <c r="F46" i="1"/>
  <c r="G46" i="1"/>
  <c r="H46" i="1"/>
  <c r="I46" i="1"/>
  <c r="J46" i="1"/>
  <c r="K46" i="1"/>
  <c r="L46" i="1"/>
  <c r="M46" i="1"/>
  <c r="C45" i="1"/>
  <c r="B45" i="1"/>
  <c r="C44" i="1"/>
  <c r="B44" i="1"/>
  <c r="B46" i="1" s="1"/>
  <c r="C43" i="1"/>
  <c r="B43" i="1"/>
  <c r="C42" i="1"/>
  <c r="B42" i="1"/>
  <c r="I39" i="1"/>
  <c r="M39" i="1"/>
  <c r="L39" i="1"/>
  <c r="K39" i="1"/>
  <c r="J39" i="1"/>
  <c r="H39" i="1"/>
  <c r="G39" i="1"/>
  <c r="F39" i="1"/>
  <c r="E39" i="1"/>
  <c r="D39" i="1"/>
  <c r="B39" i="1"/>
  <c r="C38" i="1"/>
  <c r="B38" i="1"/>
  <c r="C37" i="1"/>
  <c r="B37" i="1"/>
  <c r="C36" i="1"/>
  <c r="B36" i="1"/>
  <c r="C35" i="1"/>
  <c r="B35" i="1"/>
  <c r="C34" i="1"/>
  <c r="B34" i="1"/>
  <c r="C33" i="1"/>
  <c r="B33" i="1"/>
  <c r="C32" i="1"/>
  <c r="B32" i="1"/>
  <c r="C31" i="1"/>
  <c r="B31" i="1"/>
  <c r="C30" i="1"/>
  <c r="B30" i="1"/>
  <c r="C29" i="1"/>
  <c r="B29" i="1"/>
  <c r="C28" i="1"/>
  <c r="B28" i="1"/>
  <c r="F25" i="1"/>
  <c r="B24" i="1"/>
  <c r="C23" i="1"/>
  <c r="B23" i="1"/>
  <c r="C46" i="1" l="1"/>
  <c r="C39" i="1"/>
  <c r="G25" i="1"/>
  <c r="C22" i="1" l="1"/>
  <c r="I52" i="1" l="1"/>
  <c r="H52" i="1"/>
  <c r="F52" i="1"/>
  <c r="E52" i="1"/>
  <c r="D52" i="1"/>
  <c r="B51" i="1"/>
  <c r="B52" i="1" s="1"/>
  <c r="D25" i="1" l="1"/>
  <c r="E25" i="1"/>
  <c r="H25" i="1"/>
  <c r="I25" i="1"/>
  <c r="J25" i="1"/>
  <c r="K25" i="1"/>
  <c r="L25" i="1"/>
  <c r="M25" i="1"/>
  <c r="B19" i="1" l="1"/>
  <c r="M58" i="1" l="1"/>
  <c r="L58" i="1"/>
  <c r="K58" i="1"/>
  <c r="J58" i="1"/>
  <c r="I58" i="1"/>
  <c r="H58" i="1"/>
  <c r="G58" i="1"/>
  <c r="F58" i="1"/>
  <c r="E58" i="1"/>
  <c r="C58" i="1" s="1"/>
  <c r="D58" i="1"/>
  <c r="C57" i="1"/>
  <c r="B57" i="1"/>
  <c r="B58" i="1" s="1"/>
  <c r="M55" i="1"/>
  <c r="L55" i="1"/>
  <c r="K55" i="1"/>
  <c r="J55" i="1"/>
  <c r="I55" i="1"/>
  <c r="H55" i="1"/>
  <c r="G55" i="1"/>
  <c r="F55" i="1"/>
  <c r="E55" i="1"/>
  <c r="C55" i="1" s="1"/>
  <c r="D55" i="1"/>
  <c r="C54" i="1"/>
  <c r="B54" i="1"/>
  <c r="B55" i="1" s="1"/>
  <c r="G51" i="1"/>
  <c r="G52" i="1" s="1"/>
  <c r="C51" i="1"/>
  <c r="C52" i="1" s="1"/>
  <c r="M49" i="1"/>
  <c r="L49" i="1"/>
  <c r="K49" i="1"/>
  <c r="J49" i="1"/>
  <c r="I49" i="1"/>
  <c r="I63" i="1" s="1"/>
  <c r="H49" i="1"/>
  <c r="G49" i="1"/>
  <c r="F49" i="1"/>
  <c r="E49" i="1"/>
  <c r="D49" i="1"/>
  <c r="B49" i="1"/>
  <c r="B41" i="1"/>
  <c r="B22" i="1"/>
  <c r="C21" i="1"/>
  <c r="B21" i="1"/>
  <c r="C20" i="1"/>
  <c r="B20" i="1"/>
  <c r="C19" i="1"/>
  <c r="K63" i="1"/>
  <c r="M63" i="1" l="1"/>
  <c r="B25" i="1"/>
  <c r="L63" i="1"/>
  <c r="F63" i="1"/>
  <c r="J63" i="1"/>
  <c r="C25" i="1"/>
  <c r="G63" i="1"/>
  <c r="H63" i="1"/>
  <c r="D63" i="1"/>
  <c r="C49" i="1"/>
  <c r="E63" i="1"/>
  <c r="B63" i="1" l="1"/>
  <c r="B65" i="1" s="1"/>
  <c r="C63" i="1"/>
  <c r="C64" i="1"/>
</calcChain>
</file>

<file path=xl/sharedStrings.xml><?xml version="1.0" encoding="utf-8"?>
<sst xmlns="http://schemas.openxmlformats.org/spreadsheetml/2006/main" count="119" uniqueCount="105">
  <si>
    <t xml:space="preserve">Наименование мероприятия  (объекта)   </t>
  </si>
  <si>
    <t>Объемы финансирования (тыс. руб.)</t>
  </si>
  <si>
    <t xml:space="preserve">Фактический  результат  выполнения мероприятий (в отчетном периоде и нарастающим итогом с начала года)*     </t>
  </si>
  <si>
    <t>ВСЕГО</t>
  </si>
  <si>
    <t xml:space="preserve">Федеральный  бюджет     </t>
  </si>
  <si>
    <t>Республиканский бюджет</t>
  </si>
  <si>
    <t>Местные бюджеты</t>
  </si>
  <si>
    <t>Внебюджетные  источники</t>
  </si>
  <si>
    <t>план</t>
  </si>
  <si>
    <t>факт</t>
  </si>
  <si>
    <t>предусмотрено программой</t>
  </si>
  <si>
    <t>утверждено на 2022  год законом Республики Тыва о республиканском  бюджете</t>
  </si>
  <si>
    <t>предусмотрено уточненной бюджетной росписью на отчетный период</t>
  </si>
  <si>
    <t>исполнено (кассовые расходы)</t>
  </si>
  <si>
    <t>Подпрограмма 1 «Улучшение условий и охраны труда, нормирования труда в Республике Тыва»</t>
  </si>
  <si>
    <t>1. 1. Организация проведения специальной оценки условий труда в организациях республики</t>
  </si>
  <si>
    <t>1.2. Финансовое обеспечение предупредительных мер по сокращению производственного травматизма и профессиональных заболеваний</t>
  </si>
  <si>
    <t>1.3.  Проведение медицинских осмотров</t>
  </si>
  <si>
    <t xml:space="preserve">1.4. Организация обучения и дополнительного профессионального образования по охране труда </t>
  </si>
  <si>
    <t xml:space="preserve">1.5.Организация и проведение семинаров-совещаний, "круглых столов", и других мероприятий по вопросам охраны труда </t>
  </si>
  <si>
    <t>1.6. Организация и проведение конкурсов по охране труда</t>
  </si>
  <si>
    <t>итого по подпрограмме 1</t>
  </si>
  <si>
    <t>Подпрограмма 2 «Снижение напряженности на рынке  труда»</t>
  </si>
  <si>
    <t>2.Мероприятия, всего</t>
  </si>
  <si>
    <t>2.2.  Организация проведения конкурсного отбора молодых граждан с профессиоанльным образованием для получения профессиональных навыков в органах исполнительной власти Республики Тыва</t>
  </si>
  <si>
    <t>2.4. Участие безработных граждан в чемпионате «Абилимпикс»</t>
  </si>
  <si>
    <t xml:space="preserve">Итого по подпрограмме </t>
  </si>
  <si>
    <t>Подпрограмма 3 «Содействие занятости населения»</t>
  </si>
  <si>
    <t>3.Мероприятия,всего</t>
  </si>
  <si>
    <t xml:space="preserve">3.1.организация временного трудоустройства несовершеннолетних граждан в возрасте от 14 до 18 лет  в свободное от учебы время </t>
  </si>
  <si>
    <t xml:space="preserve"> 2т 10р</t>
  </si>
  <si>
    <t xml:space="preserve">3.2 Организация ярмарок вакансий и учебных рабочих мест </t>
  </si>
  <si>
    <t>стр 5 1т</t>
  </si>
  <si>
    <t>3.3 Информирование населения и работодателей о положении на рынке труда</t>
  </si>
  <si>
    <t>3.4 Организация проведения оплачиваемых общественных работ</t>
  </si>
  <si>
    <t>3.5 Организация временного трудоустройства безработных граждан, испытывающих трудности в поиске работы</t>
  </si>
  <si>
    <t xml:space="preserve"> 2т 13р</t>
  </si>
  <si>
    <t>3.6 Социальная адаптация безработных граждан на рынке труда</t>
  </si>
  <si>
    <t>2т 14р</t>
  </si>
  <si>
    <t>3.7 Оказание содействия самозанятости безработных граждан</t>
  </si>
  <si>
    <t>2т 12р</t>
  </si>
  <si>
    <t>3.9 Профессиональное обучение и дополнительное профессиональное образование безработных граждан; женщин находящихся в отпуске по уходу за ребенком до достижения им возраста трех лет; безработных граждан для трудоустройства на строительные объекты</t>
  </si>
  <si>
    <t xml:space="preserve">3.10. Организация профессиональной ориентации граждан </t>
  </si>
  <si>
    <t xml:space="preserve">3.11. Содействие безработным гражданам и членам их семей в переселении в другую местность на новое место жительства для трудоустройства по направлению органов службы занятости </t>
  </si>
  <si>
    <t>Итого по подпрограмме</t>
  </si>
  <si>
    <t>Подпрограмма 4 «Обеспечение социальной поддержки безработных граждан»</t>
  </si>
  <si>
    <t>4.Мероприятия, всего</t>
  </si>
  <si>
    <t xml:space="preserve">4.1  Выплата пособия по безработице </t>
  </si>
  <si>
    <t>стр 39 1т</t>
  </si>
  <si>
    <t>4.2 Выплата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</si>
  <si>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стр 45 1 т</t>
  </si>
  <si>
    <t xml:space="preserve">4.3 Выплата пенсии, назначенной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t>
  </si>
  <si>
    <t xml:space="preserve">стр 27 1т </t>
  </si>
  <si>
    <t xml:space="preserve">4.4. Оплата услуг почтовой связи по доставке пособий по безработице, стипендий и материальной помощи, оплата банковских услуг по выплате пособий по безработице, стипендий и материальной помощи </t>
  </si>
  <si>
    <t xml:space="preserve">Итого  по подпрограмме </t>
  </si>
  <si>
    <t>Подпрограмма 5 "Обеспечение деятельности центров занятости населения"</t>
  </si>
  <si>
    <t xml:space="preserve">5.1 Мероприятия, направленные на осуществление центрами занятости населения переданных полномочий в сфере занятости населения </t>
  </si>
  <si>
    <t>Осуществлена выплата заработной платы 120 работников центров занятости, по договорам гражданско-правового характера (сторожа, технички и водители) - 31 человек, спровождение программных продуктов Катарсис, 1С:бухгалетрия, СБИС, Випнет, Контурэкстерн, ГСМ, оплата комммунальных услуг, аренда 3 помещений ЦЗН, оплата услуг связи.</t>
  </si>
  <si>
    <t>Подпрограмма 6 " Сопровождение инвалидов молодого возраста при трудоустройстве"</t>
  </si>
  <si>
    <t>6.1. Трудоустройство инвалидов молодого возраста</t>
  </si>
  <si>
    <t xml:space="preserve">Подпрограмма 7 «Организация профессионального обучения и дополнительного профессионального образования граждан в возрасте 50-ти лет и старше, а также лиц предпенсионного возраста» </t>
  </si>
  <si>
    <t xml:space="preserve">«Организация профессионального обучения и дополнительного профессионального образования граждан в возрасте 50-ти лет и старше, а также лиц предпенсионного возраста» </t>
  </si>
  <si>
    <t xml:space="preserve">Подпрограмма 8 «Организация переобучения и повышения квалификации женщин, находящихся в отпуске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 </t>
  </si>
  <si>
    <t>«Организация переобучения и повышения квалификации женщин, находящихся в отпуске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</si>
  <si>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Подпрограмма 9 «Повышение эффективности службы занятости в Республике Тыва" </t>
  </si>
  <si>
    <t xml:space="preserve">9.1. Повышение эффективности службы занятости </t>
  </si>
  <si>
    <t xml:space="preserve">9.2.  Переобучение, повышение квалификации работников предприятий </t>
  </si>
  <si>
    <t>Всего по программе</t>
  </si>
  <si>
    <t>2.5. Дополнительные мероприятия, направленные на снижение напряженности на рынке труда</t>
  </si>
  <si>
    <t>2.6. Организация профессионального обучения и дополнительного профессионального образования работников промышленных предприятий, находящихся под риском увольнения</t>
  </si>
  <si>
    <t>Мероприятие не реализуется с 2021 года.</t>
  </si>
  <si>
    <t>3.8 Организация временного трудоустройства безработных граждан в возрасте от 18 до 25 лет, имеющих среднее профессиональное образование и ищущих работу впервые</t>
  </si>
  <si>
    <t>В соответствии с распределением иных межбюджетных трансфертов, предоставляемых в 2022 году из федерального бюджета бюджетам субъектов Российской Федерации, источником финансового обеспечения которых являются бюджетные ассигнования резервного фонда Правительства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утвержденным распоряжением Правительства Российской Федерации от 26 августа 2022 года № 2439-р, Республике Тыва финансовые средства в объеме 11 501,9 тыс. рублей на реализацию мероприятия по обучению в 2022 году были сняты.</t>
  </si>
  <si>
    <t>В соответствии с приказом Минтруда России от 14.07.2021 г. № 467н «Об утверждении Правил финансового обеспечения предупредительных мер по сокращению производственного травматизма и профессиональных заболеваний работников и санаторно-курортного лечения работников, занятых на работах с вредными и (или) опасными производственными факторами» работодатели могут до 1 августа ежегодно подать заявки в Фонд социального страхования РФ по РТ.</t>
  </si>
  <si>
    <t xml:space="preserve">
Мероприятие не реализуется со 2 квартала 2021 года. Финансовые средства профинансированы и будут освоены в полном объеме до 1 декабря центрами занятости населения.
</t>
  </si>
  <si>
    <t>Всего по ГП</t>
  </si>
  <si>
    <t>В целях реализации Федерального закона от 28.12.2013 г. № 426-ФЗ «О специальной оценке условий труда» за январь-сентябрь 2022 года специальная оценка условий труда в Министерстве труда и социальной политики Республики Тыва не проводилась. Проведение СОУТ планируется в 2023 году в подведомственных учреждениях.</t>
  </si>
  <si>
    <t>Перечень основных мероприятий государственной программы</t>
  </si>
  <si>
    <t>Администрацией Главы Республики Тыва и Аппаратом Правительства Республики Тыва проведен конкурс из которых прошли стажировку 14 человек,  - 2  в Администрации Главы Республики Тыва и Аппарате Правительства Республики Тыва, в Министерстве юстиции Республики Тыва, 2- в Министерстве экономического развития и промышленности Республики Тыва, 2- Министерство труда и социальной политики Республики Тыва, 1- Министерство цифрового развития РТ, 1- Министерство сельского хозяйства и продовольствия РТ, 1- Министерство дорожно-транспортного комплекса РТ, 1-Министерство земельных и имущественных отношений РТ, 1- Министерство строительства РТ, 1- Министерство спорта РТ в соответствии с Указом Главы Республики Тыва от 17 марта 2017 г. № 62.</t>
  </si>
  <si>
    <t>В Республике Тыва прошел VII региональный этап Национального чемпионата «Абилимпикс» в период с «16» по «19» мая 2022 года, в котором приняли участие 99 конкурсантов из 14 учебных заведений, в том числе 5 специалистов (5,05%), где организаторами чемпионата «Абилимпикс» выступили Министерство образования Республики Тыва, Министерство труда и социальной политики Республики Тыва и Региональный Центр развития движения «Абилимпикс» при поддержке Национального центра «Абилимпикс» и АНО «Россия – страна возможностей». В работе VII Регионального чемпионата по профессиональному мастерству среди людей с инвалидностью и ограниченными возможностями здоровья «Абилимпикс» Республики Тыва приняли участие 62 эксперта. Сопровождение чемпионата осуществлялось 45 волонтерами из волонтерских центров организаций из ГБПОУ РТ «Тувинский техникум информационных технологий», ГБПОУ РТ «Республиканский медицинский колледж», ГБПОУ РТ «Тувинский строительный техникум», ГБПОУ РТ «Тувинский политехнический техникум», АНОО ПО «Кызылский техникум экономики и права потребительской кооперации».</t>
  </si>
  <si>
    <t>за январь  - декабрь 2022г.</t>
  </si>
  <si>
    <t>2.1. Содействие в трудоустройстве многодетных родителей и инвалидов</t>
  </si>
  <si>
    <t>2.3. Содействие самозанятости безработных граждан и стимулирование создания дополнительных рабочих мест для трудоустройства безработных граждан  субъектами малого и среднего предпринимательства</t>
  </si>
  <si>
    <t>Данные средства согласно закону о бюджете от 28.11.2022г. 871 ЗРТ были направлены на модернизацию ЦЗН. В этой связи, в 2022 году данный показатель обнулен.</t>
  </si>
  <si>
    <t>За 2022 г. на общественных и временных работах приняли участие 583 граждан.</t>
  </si>
  <si>
    <t xml:space="preserve">За 2022 г. на временные работы трудоустроено 863 несовершеннолетних граждан в возрасте от 14 до 18 лет в свободное от учебы время, что в сравнении с АППГ уменьшилось на 302 человек (2021 г. - 1165 человек). </t>
  </si>
  <si>
    <t xml:space="preserve">За 2022 г. проведено 62 ярмарок вакансий, что в сравнении с АППГ уменьшилось на 2 ед. (2021 г. - 64 ярмарок). </t>
  </si>
  <si>
    <t xml:space="preserve">За 2022 г. получили государственные услуги по информированию о ситуации на рынке труда 11436 человек, что по сравнению с АППГ снизилось на 1682 человек (2021 г. – 13118 человек). </t>
  </si>
  <si>
    <t xml:space="preserve">За 2022 г. на общественные работы трудоустроено 2167 человек, что в сравнении с АППГ увеличилось на 202 человек (2021 г. - 1965 человек). </t>
  </si>
  <si>
    <t>За 2022 г. на временных работах приняло участие 763 безработных граждан, испытывающих трудности в поиске работы, что в сравнении с АППГ уменьшилось на 28 человек (2021 г. - 791 человек).</t>
  </si>
  <si>
    <t>За 2022 г. получили государственные услуги по социальной адаптации 1117 человек, что в сравнении с АППГ увеличилось на 413 человек (2021 г. - 704 человек).</t>
  </si>
  <si>
    <t xml:space="preserve">За 2022 г.  получили государственные услуги по содействию самозанятости 70 человек, что в сравнении с АППГ увеличилось на 35 человек (2021 г. – 35 человек). </t>
  </si>
  <si>
    <t xml:space="preserve">За 2022 г. трудоустроено 32 человека, что в сравнении с АППГ увеличилось на 20 человек (2021 г - 12 человек). </t>
  </si>
  <si>
    <t xml:space="preserve">За 2022 г. на профессиональное обучение прошли 600 граждан, что по сравнению с АППГ увеличилось на 130 человек (2021 г. - 470 человек). </t>
  </si>
  <si>
    <t xml:space="preserve">За 2022 г. государственные услуги по профессиональной ориентации получили 7327 человек, что больше АППГ на 852 человек (2021 г. - 6475 человек). </t>
  </si>
  <si>
    <t xml:space="preserve">С целью трудоустройства безработных граждан в другой местности за 2022 г. направлены 5 человек (2021 г. - 11 чел.). </t>
  </si>
  <si>
    <t xml:space="preserve">За 2022 г. количество безработных граждан, получающих пособие по безработице, составило 46,0 тыс. человек, что по сравнению с АППГ уменьшилось 11,9 тыс. человек (2021 г. – 57,9 тыс. человек). </t>
  </si>
  <si>
    <t>За 2022 г. досрочная пенсия назначена 12 гражданам, что по сравнению с АППГ увеличилось на 2 человека (2021 г. - 10 человек).</t>
  </si>
  <si>
    <t>За январь - декабрь т.г. социальные выплаты гражданам, признанным в установленном порядке безработными, получали 46,0 тыс. человек. Выплаты осуществлены на банковские карты.  Всего на оплату банаковский услуг израсходовано - 1,3 тыс. рублей.Финансовые средства профинансированы и будут освоены в полном объеме до 1 декабря центрами занятости населения.</t>
  </si>
  <si>
    <t>За 2022 г. в рамках подпрограммы были трудоустроены 23 инвалида молодого возраста, что в сравнении с прошлым годом увеличилось на 5 чел.</t>
  </si>
  <si>
    <t>Капитальный ремонт завершен, модернизация ЦЗН Тандынского кожууна завершена.</t>
  </si>
  <si>
    <t xml:space="preserve">По данным Управления Роспотребнадзора по РТ в  2022 г.   за январь-декабрь 2022 г. зафиксировано 5 случаев выявления профессиональных заболеваний. В Министерстве труда и социальной политики Республики Тыва и подведомственных учреждениях медицинские осмотры не проводились, планируется на следующий год. </t>
  </si>
  <si>
    <t>В обучающих организациях в отчетном периоде прошли обучение и проверку знаний требований охраны труда 134 человек . Число специалистов составило 84 человек, а руководителей 50 человек.</t>
  </si>
  <si>
    <t>В рамках празднования Недели охраны труда в РТ во 2 квартале 2023 г. планируется проведение семинаров-совещаний, круглых столов, на которых будет рассмотрен данный вопрос.</t>
  </si>
  <si>
    <t xml:space="preserve">Организация и проведение конкурсов по охране труда планиуется в 2023 году.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</si>
</sst>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_р_._-;\-* #,##0.00_р_._-;_-* &quot;-&quot;??_р_._-;_-@_-"/>
    <numFmt numFmtId="166" formatCode="#,##0.0_ ;\-#,##0.0\ "/>
    <numFmt numFmtId="167" formatCode="#,##0.00_ ;\-#,##0.00\ "/>
  </numFmts>
  <fonts count="25">
    <font>
      <sz val="11"/>
      <color theme="1"/>
      <name val="Calibri"/>
      <charset val="13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color theme="1"/>
      <name val="Calibri"/>
      <family val="2"/>
      <charset val="204"/>
      <scheme val="minor"/>
    </font>
    <font>
      <sz val="14"/>
      <color theme="1"/>
      <name val="Calibri"/>
      <family val="2"/>
      <charset val="204"/>
      <scheme val="minor"/>
    </font>
    <font>
      <sz val="11"/>
      <name val="Calibri"/>
      <family val="2"/>
      <charset val="204"/>
      <scheme val="minor"/>
    </font>
    <font>
      <sz val="11"/>
      <color theme="1"/>
      <name val="Calibri"/>
      <family val="2"/>
      <charset val="204"/>
      <scheme val="minor"/>
    </font>
    <font>
      <sz val="16"/>
      <color theme="1"/>
      <name val="Calibri"/>
      <family val="2"/>
      <charset val="204"/>
      <scheme val="minor"/>
    </font>
    <font>
      <b/>
      <sz val="16"/>
      <color theme="1"/>
      <name val="Times New Roman"/>
      <family val="1"/>
      <charset val="204"/>
    </font>
    <font>
      <sz val="16"/>
      <name val="Times New Roman"/>
      <family val="1"/>
      <charset val="204"/>
    </font>
    <font>
      <b/>
      <sz val="18"/>
      <name val="Times New Roman"/>
      <family val="1"/>
      <charset val="204"/>
    </font>
    <font>
      <sz val="18"/>
      <name val="Times New Roman"/>
      <family val="1"/>
      <charset val="204"/>
    </font>
    <font>
      <sz val="18"/>
      <color theme="1"/>
      <name val="Calibri"/>
      <family val="2"/>
      <charset val="204"/>
      <scheme val="minor"/>
    </font>
    <font>
      <sz val="18"/>
      <color theme="1"/>
      <name val="Times New Roman"/>
      <family val="1"/>
      <charset val="204"/>
    </font>
    <font>
      <b/>
      <sz val="18"/>
      <color theme="1"/>
      <name val="Times New Roman"/>
      <family val="1"/>
      <charset val="204"/>
    </font>
    <font>
      <b/>
      <sz val="20"/>
      <color theme="1"/>
      <name val="Times New Roman"/>
      <family val="1"/>
      <charset val="204"/>
    </font>
    <font>
      <sz val="20"/>
      <color theme="1"/>
      <name val="Calibri"/>
      <family val="2"/>
      <charset val="204"/>
      <scheme val="minor"/>
    </font>
    <font>
      <sz val="18"/>
      <name val="Calibri"/>
      <family val="2"/>
      <charset val="204"/>
      <scheme val="minor"/>
    </font>
    <font>
      <sz val="18"/>
      <color rgb="FFFF0000"/>
      <name val="Calibri"/>
      <family val="2"/>
      <charset val="204"/>
      <scheme val="minor"/>
    </font>
    <font>
      <b/>
      <sz val="18"/>
      <color theme="1"/>
      <name val="Calibri"/>
      <family val="2"/>
      <charset val="204"/>
      <scheme val="minor"/>
    </font>
    <font>
      <b/>
      <i/>
      <sz val="18"/>
      <color theme="1"/>
      <name val="Times New Roman"/>
      <family val="1"/>
      <charset val="204"/>
    </font>
    <font>
      <i/>
      <sz val="18"/>
      <color theme="1"/>
      <name val="Calibri"/>
      <family val="2"/>
      <charset val="204"/>
      <scheme val="minor"/>
    </font>
    <font>
      <b/>
      <i/>
      <sz val="18"/>
      <color theme="1"/>
      <name val="Calibri"/>
      <family val="2"/>
      <charset val="204"/>
      <scheme val="minor"/>
    </font>
    <font>
      <sz val="11"/>
      <name val="Calibri"/>
      <charset val="134"/>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7">
    <xf numFmtId="0" fontId="0" fillId="0" borderId="0"/>
    <xf numFmtId="165" fontId="7" fillId="0" borderId="0" applyFont="0" applyFill="0" applyBorder="0" applyAlignment="0" applyProtection="0"/>
    <xf numFmtId="0" fontId="3" fillId="0" borderId="0"/>
    <xf numFmtId="165" fontId="3" fillId="0" borderId="0" applyFont="0" applyFill="0" applyBorder="0" applyAlignment="0" applyProtection="0"/>
    <xf numFmtId="165" fontId="2" fillId="0" borderId="0" applyFont="0" applyFill="0" applyBorder="0" applyAlignment="0" applyProtection="0"/>
    <xf numFmtId="0" fontId="1" fillId="0" borderId="0"/>
    <xf numFmtId="165" fontId="1" fillId="0" borderId="0" applyFont="0" applyFill="0" applyBorder="0" applyAlignment="0" applyProtection="0"/>
  </cellStyleXfs>
  <cellXfs count="96">
    <xf numFmtId="0" fontId="0" fillId="0" borderId="0" xfId="0"/>
    <xf numFmtId="0" fontId="0" fillId="2" borderId="0" xfId="0" applyFont="1" applyFill="1"/>
    <xf numFmtId="0" fontId="0" fillId="2" borderId="0" xfId="0" applyFont="1" applyFill="1" applyAlignment="1">
      <alignment horizontal="center" vertical="center"/>
    </xf>
    <xf numFmtId="0" fontId="4" fillId="0" borderId="0" xfId="0" applyFont="1"/>
    <xf numFmtId="0" fontId="5" fillId="2" borderId="0" xfId="0" applyFont="1" applyFill="1"/>
    <xf numFmtId="0" fontId="6" fillId="2" borderId="0" xfId="0" applyFont="1" applyFill="1"/>
    <xf numFmtId="0" fontId="0" fillId="2" borderId="0" xfId="0" applyFill="1"/>
    <xf numFmtId="0" fontId="0" fillId="2" borderId="0" xfId="0" applyFill="1" applyAlignment="1">
      <alignment horizontal="center" vertical="center"/>
    </xf>
    <xf numFmtId="0" fontId="5" fillId="2" borderId="0" xfId="0" applyFont="1" applyFill="1" applyAlignment="1">
      <alignment horizontal="center" vertical="center"/>
    </xf>
    <xf numFmtId="0" fontId="6" fillId="2" borderId="0" xfId="0" applyFont="1" applyFill="1" applyAlignment="1">
      <alignment horizontal="center" vertical="center"/>
    </xf>
    <xf numFmtId="0" fontId="8" fillId="2" borderId="0" xfId="0" applyFont="1" applyFill="1"/>
    <xf numFmtId="0" fontId="8" fillId="2" borderId="0" xfId="0" applyFont="1" applyFill="1" applyAlignment="1">
      <alignment horizontal="center" vertical="center"/>
    </xf>
    <xf numFmtId="0" fontId="9" fillId="2" borderId="0" xfId="0" applyFont="1" applyFill="1" applyAlignment="1">
      <alignment horizontal="center" vertical="center"/>
    </xf>
    <xf numFmtId="0" fontId="9" fillId="2" borderId="1" xfId="0" applyFont="1" applyFill="1" applyBorder="1" applyAlignment="1">
      <alignment horizontal="left" vertical="center" wrapText="1"/>
    </xf>
    <xf numFmtId="0" fontId="8" fillId="2" borderId="1" xfId="0" applyFont="1" applyFill="1" applyBorder="1" applyAlignment="1">
      <alignment vertical="center"/>
    </xf>
    <xf numFmtId="0" fontId="8" fillId="2" borderId="1" xfId="0" applyFont="1" applyFill="1" applyBorder="1" applyAlignment="1">
      <alignment horizontal="center" vertical="center"/>
    </xf>
    <xf numFmtId="0" fontId="10" fillId="2" borderId="1" xfId="0" applyFont="1" applyFill="1" applyBorder="1" applyAlignment="1">
      <alignment horizontal="justify" vertical="center" wrapText="1"/>
    </xf>
    <xf numFmtId="0" fontId="11" fillId="2" borderId="1" xfId="0" applyFont="1" applyFill="1" applyBorder="1" applyAlignment="1">
      <alignment vertical="center"/>
    </xf>
    <xf numFmtId="0" fontId="12" fillId="2" borderId="1" xfId="0" applyFont="1" applyFill="1" applyBorder="1" applyAlignment="1">
      <alignment horizontal="left" vertical="center" wrapText="1"/>
    </xf>
    <xf numFmtId="0" fontId="13" fillId="0" borderId="0" xfId="0" applyFont="1"/>
    <xf numFmtId="164" fontId="12" fillId="2" borderId="1" xfId="0" applyNumberFormat="1"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0" fontId="16" fillId="2" borderId="1" xfId="0" applyFont="1" applyFill="1" applyBorder="1" applyAlignment="1">
      <alignment horizontal="center" vertical="center"/>
    </xf>
    <xf numFmtId="0" fontId="17" fillId="0" borderId="0" xfId="0" applyFont="1" applyAlignment="1">
      <alignment horizontal="center" vertical="center"/>
    </xf>
    <xf numFmtId="0" fontId="14" fillId="2" borderId="1" xfId="0" applyFont="1" applyFill="1" applyBorder="1" applyAlignment="1">
      <alignment horizontal="justify" vertical="center" wrapText="1"/>
    </xf>
    <xf numFmtId="164" fontId="14" fillId="2" borderId="1" xfId="1" applyNumberFormat="1" applyFont="1" applyFill="1" applyBorder="1" applyAlignment="1">
      <alignment horizontal="center" vertical="center" wrapText="1"/>
    </xf>
    <xf numFmtId="164" fontId="12" fillId="2" borderId="1" xfId="1" applyNumberFormat="1" applyFont="1" applyFill="1" applyBorder="1" applyAlignment="1">
      <alignment horizontal="center" vertical="center" wrapText="1"/>
    </xf>
    <xf numFmtId="0" fontId="12" fillId="2" borderId="1" xfId="0" applyFont="1" applyFill="1" applyBorder="1" applyAlignment="1">
      <alignment horizontal="justify" vertical="center" wrapText="1"/>
    </xf>
    <xf numFmtId="0" fontId="15" fillId="2" borderId="1" xfId="0" applyFont="1" applyFill="1" applyBorder="1" applyAlignment="1">
      <alignment vertical="center" wrapText="1"/>
    </xf>
    <xf numFmtId="164" fontId="15" fillId="2" borderId="1" xfId="1" applyNumberFormat="1" applyFont="1" applyFill="1" applyBorder="1" applyAlignment="1">
      <alignment horizontal="center" vertical="center" wrapText="1"/>
    </xf>
    <xf numFmtId="0" fontId="15" fillId="2" borderId="1" xfId="0" applyFont="1" applyFill="1" applyBorder="1" applyAlignment="1">
      <alignment horizontal="left" vertical="center" wrapText="1"/>
    </xf>
    <xf numFmtId="0" fontId="15" fillId="2" borderId="1" xfId="0" applyFont="1" applyFill="1" applyBorder="1" applyAlignment="1">
      <alignment horizontal="center" vertical="center" wrapText="1"/>
    </xf>
    <xf numFmtId="0" fontId="13" fillId="2" borderId="0" xfId="0" applyFont="1" applyFill="1" applyAlignment="1">
      <alignment horizontal="center" vertical="center"/>
    </xf>
    <xf numFmtId="0" fontId="13" fillId="2" borderId="0" xfId="0" applyFont="1" applyFill="1"/>
    <xf numFmtId="166" fontId="12" fillId="2" borderId="1" xfId="1" applyNumberFormat="1" applyFont="1" applyFill="1" applyBorder="1" applyAlignment="1">
      <alignment horizontal="center" vertical="center" wrapText="1"/>
    </xf>
    <xf numFmtId="166" fontId="14" fillId="2" borderId="1" xfId="1" applyNumberFormat="1" applyFont="1" applyFill="1" applyBorder="1" applyAlignment="1">
      <alignment horizontal="center" vertical="center" wrapText="1"/>
    </xf>
    <xf numFmtId="0" fontId="12" fillId="2" borderId="1" xfId="1" applyNumberFormat="1" applyFont="1" applyFill="1" applyBorder="1" applyAlignment="1">
      <alignment horizontal="center" vertical="center" wrapText="1"/>
    </xf>
    <xf numFmtId="0" fontId="14" fillId="2" borderId="1" xfId="1" applyNumberFormat="1" applyFont="1" applyFill="1" applyBorder="1" applyAlignment="1">
      <alignment horizontal="center" vertical="center" wrapText="1"/>
    </xf>
    <xf numFmtId="0" fontId="18" fillId="2" borderId="0" xfId="0" applyFont="1" applyFill="1" applyAlignment="1">
      <alignment horizontal="center" vertical="center"/>
    </xf>
    <xf numFmtId="0" fontId="18" fillId="2" borderId="0" xfId="0" applyFont="1" applyFill="1"/>
    <xf numFmtId="0" fontId="19" fillId="2" borderId="0" xfId="0" applyFont="1" applyFill="1" applyAlignment="1">
      <alignment horizontal="center" vertical="center"/>
    </xf>
    <xf numFmtId="0" fontId="19" fillId="2" borderId="0" xfId="0" applyFont="1" applyFill="1"/>
    <xf numFmtId="165" fontId="18" fillId="2" borderId="0" xfId="0" applyNumberFormat="1" applyFont="1" applyFill="1"/>
    <xf numFmtId="165" fontId="13" fillId="2" borderId="0" xfId="1" applyFont="1" applyFill="1"/>
    <xf numFmtId="164" fontId="11" fillId="2" borderId="1" xfId="1" applyNumberFormat="1" applyFont="1" applyFill="1" applyBorder="1" applyAlignment="1">
      <alignment horizontal="center" vertical="center" wrapText="1"/>
    </xf>
    <xf numFmtId="166" fontId="15" fillId="2" borderId="1" xfId="1" applyNumberFormat="1" applyFont="1" applyFill="1" applyBorder="1" applyAlignment="1">
      <alignment horizontal="center" vertical="center" wrapText="1"/>
    </xf>
    <xf numFmtId="167" fontId="11" fillId="2" borderId="1" xfId="1" applyNumberFormat="1" applyFont="1" applyFill="1" applyBorder="1" applyAlignment="1">
      <alignment horizontal="center" vertical="center" wrapText="1"/>
    </xf>
    <xf numFmtId="0" fontId="14" fillId="2" borderId="1" xfId="0" applyFont="1" applyFill="1" applyBorder="1" applyAlignment="1">
      <alignment vertical="center" wrapText="1"/>
    </xf>
    <xf numFmtId="2" fontId="12" fillId="2" borderId="1" xfId="1" applyNumberFormat="1" applyFont="1" applyFill="1" applyBorder="1" applyAlignment="1">
      <alignment horizontal="center" vertical="center" wrapText="1"/>
    </xf>
    <xf numFmtId="0" fontId="11" fillId="2" borderId="1" xfId="0" applyFont="1" applyFill="1" applyBorder="1" applyAlignment="1">
      <alignment vertical="center" wrapText="1"/>
    </xf>
    <xf numFmtId="0" fontId="12" fillId="2" borderId="1" xfId="0" applyFont="1" applyFill="1" applyBorder="1" applyAlignment="1">
      <alignment vertical="center" wrapText="1"/>
    </xf>
    <xf numFmtId="0" fontId="14" fillId="2" borderId="0" xfId="0" applyFont="1" applyFill="1" applyAlignment="1">
      <alignment horizontal="center" vertical="center"/>
    </xf>
    <xf numFmtId="0" fontId="14" fillId="2" borderId="0" xfId="0" applyFont="1" applyFill="1"/>
    <xf numFmtId="0" fontId="15" fillId="2" borderId="0" xfId="0" applyFont="1" applyFill="1" applyAlignment="1">
      <alignment horizontal="center" vertical="center" wrapText="1"/>
    </xf>
    <xf numFmtId="0" fontId="15" fillId="2" borderId="0" xfId="0" applyFont="1" applyFill="1" applyAlignment="1">
      <alignment vertical="center" wrapText="1"/>
    </xf>
    <xf numFmtId="0" fontId="12" fillId="2" borderId="0" xfId="0" applyFont="1" applyFill="1" applyBorder="1" applyAlignment="1">
      <alignment vertical="center" wrapText="1"/>
    </xf>
    <xf numFmtId="164" fontId="15" fillId="2" borderId="1" xfId="0" applyNumberFormat="1" applyFont="1" applyFill="1" applyBorder="1" applyAlignment="1">
      <alignment horizontal="center" vertical="center" wrapText="1"/>
    </xf>
    <xf numFmtId="0" fontId="20" fillId="2" borderId="0" xfId="0" applyFont="1" applyFill="1" applyBorder="1" applyAlignment="1">
      <alignment horizontal="center" vertical="center"/>
    </xf>
    <xf numFmtId="0" fontId="20" fillId="2" borderId="0" xfId="0" applyFont="1" applyFill="1"/>
    <xf numFmtId="0" fontId="13" fillId="2" borderId="0" xfId="0" applyFont="1" applyFill="1" applyBorder="1" applyAlignment="1">
      <alignment horizontal="center" vertical="center"/>
    </xf>
    <xf numFmtId="0" fontId="20" fillId="2" borderId="0" xfId="0" applyFont="1" applyFill="1" applyAlignment="1">
      <alignment horizontal="center" vertical="center"/>
    </xf>
    <xf numFmtId="0" fontId="21" fillId="2" borderId="1" xfId="0" applyFont="1" applyFill="1" applyBorder="1" applyAlignment="1">
      <alignment vertical="center" wrapText="1"/>
    </xf>
    <xf numFmtId="164" fontId="21" fillId="2" borderId="1" xfId="1" applyNumberFormat="1" applyFont="1" applyFill="1" applyBorder="1" applyAlignment="1">
      <alignment vertical="center" wrapText="1"/>
    </xf>
    <xf numFmtId="0" fontId="22" fillId="2" borderId="0" xfId="0" applyFont="1" applyFill="1" applyAlignment="1">
      <alignment horizontal="center" vertical="center"/>
    </xf>
    <xf numFmtId="0" fontId="22" fillId="2" borderId="0" xfId="0" applyFont="1" applyFill="1"/>
    <xf numFmtId="164" fontId="13" fillId="2" borderId="0" xfId="0" applyNumberFormat="1" applyFont="1" applyFill="1"/>
    <xf numFmtId="0" fontId="23" fillId="2" borderId="0" xfId="0" applyFont="1" applyFill="1" applyAlignment="1">
      <alignment horizontal="center" vertical="center"/>
    </xf>
    <xf numFmtId="164" fontId="23" fillId="2" borderId="0" xfId="0" applyNumberFormat="1" applyFont="1" applyFill="1" applyAlignment="1">
      <alignment horizontal="center" vertical="center"/>
    </xf>
    <xf numFmtId="0" fontId="9" fillId="2" borderId="1" xfId="0" applyFont="1" applyFill="1" applyBorder="1" applyAlignment="1">
      <alignment horizontal="center" vertical="center" wrapText="1"/>
    </xf>
    <xf numFmtId="0" fontId="10" fillId="2" borderId="1" xfId="0" applyFont="1" applyFill="1" applyBorder="1" applyAlignment="1">
      <alignment horizontal="justify" vertical="center"/>
    </xf>
    <xf numFmtId="0" fontId="10" fillId="2" borderId="5" xfId="0" applyFont="1" applyFill="1" applyBorder="1" applyAlignment="1">
      <alignment horizontal="justify" vertical="center" wrapText="1"/>
    </xf>
    <xf numFmtId="0" fontId="10" fillId="3" borderId="1" xfId="0" applyFont="1" applyFill="1" applyBorder="1" applyAlignment="1">
      <alignment horizontal="justify" vertical="center" wrapText="1"/>
    </xf>
    <xf numFmtId="0" fontId="12" fillId="0" borderId="6" xfId="0" applyFont="1" applyBorder="1" applyAlignment="1">
      <alignment horizontal="justify" vertical="center" wrapText="1"/>
    </xf>
    <xf numFmtId="0" fontId="24" fillId="2" borderId="0" xfId="0" applyFont="1" applyFill="1" applyAlignment="1">
      <alignment horizontal="center" vertical="center"/>
    </xf>
    <xf numFmtId="0" fontId="24" fillId="2" borderId="0" xfId="0" applyFont="1" applyFill="1"/>
    <xf numFmtId="0" fontId="14" fillId="2" borderId="1" xfId="0" applyFont="1" applyFill="1" applyBorder="1" applyAlignment="1">
      <alignment vertical="center"/>
    </xf>
    <xf numFmtId="0" fontId="14" fillId="0" borderId="0" xfId="0" applyFont="1" applyAlignment="1">
      <alignment horizontal="justify" vertical="center" wrapText="1"/>
    </xf>
    <xf numFmtId="0" fontId="12" fillId="0" borderId="0" xfId="0" applyFont="1" applyAlignment="1">
      <alignment vertical="center" wrapText="1"/>
    </xf>
    <xf numFmtId="164" fontId="12" fillId="2" borderId="1" xfId="5" applyNumberFormat="1" applyFont="1" applyFill="1" applyBorder="1" applyAlignment="1">
      <alignment horizontal="center" vertical="center" wrapText="1"/>
    </xf>
    <xf numFmtId="0" fontId="12" fillId="2" borderId="1" xfId="5" applyFont="1" applyFill="1" applyBorder="1" applyAlignment="1">
      <alignment horizontal="justify" vertical="center" wrapText="1"/>
    </xf>
    <xf numFmtId="164" fontId="14" fillId="2" borderId="1" xfId="5" applyNumberFormat="1" applyFont="1" applyFill="1" applyBorder="1" applyAlignment="1">
      <alignment horizontal="center" vertical="center" wrapText="1"/>
    </xf>
    <xf numFmtId="164" fontId="12" fillId="2" borderId="1" xfId="5" applyNumberFormat="1" applyFont="1" applyFill="1" applyBorder="1" applyAlignment="1">
      <alignment horizontal="center" vertical="center"/>
    </xf>
    <xf numFmtId="164" fontId="11" fillId="2" borderId="1" xfId="5" applyNumberFormat="1" applyFont="1" applyFill="1" applyBorder="1" applyAlignment="1">
      <alignment horizontal="center" vertical="center"/>
    </xf>
    <xf numFmtId="0" fontId="12" fillId="2" borderId="1" xfId="5" applyFont="1" applyFill="1" applyBorder="1" applyAlignment="1">
      <alignment horizontal="left" vertical="center" wrapText="1"/>
    </xf>
    <xf numFmtId="0" fontId="15"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0" xfId="0" applyFont="1" applyFill="1" applyAlignment="1">
      <alignment horizontal="center" vertical="center"/>
    </xf>
    <xf numFmtId="0" fontId="9" fillId="2" borderId="0" xfId="0" applyFont="1" applyFill="1" applyAlignment="1">
      <alignment horizontal="center" vertical="center"/>
    </xf>
    <xf numFmtId="0" fontId="9"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15" fillId="2" borderId="2"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cellXfs>
  <cellStyles count="7">
    <cellStyle name="Обычный" xfId="0" builtinId="0"/>
    <cellStyle name="Обычный 2" xfId="2"/>
    <cellStyle name="Обычный 3" xfId="5"/>
    <cellStyle name="Финансовый" xfId="1" builtinId="3"/>
    <cellStyle name="Финансовый 2" xfId="3"/>
    <cellStyle name="Финансовый 3" xfId="4"/>
    <cellStyle name="Финансовый 4" xfId="6"/>
  </cellStyles>
  <dxfs count="0"/>
  <tableStyles count="0" defaultTableStyle="TableStyleMedium2" defaultPivotStyle="PivotStyleMedium9"/>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R65"/>
  <sheetViews>
    <sheetView tabSelected="1" view="pageBreakPreview" zoomScale="50" zoomScaleNormal="70" zoomScaleSheetLayoutView="50" zoomScalePageLayoutView="10" workbookViewId="0">
      <pane ySplit="8" topLeftCell="A18" activePane="bottomLeft" state="frozen"/>
      <selection pane="bottomLeft" activeCell="L36" sqref="L36"/>
    </sheetView>
  </sheetViews>
  <sheetFormatPr defaultColWidth="9.140625" defaultRowHeight="21"/>
  <cols>
    <col min="1" max="1" width="42.7109375" style="10" customWidth="1"/>
    <col min="2" max="4" width="16.85546875" style="10" customWidth="1"/>
    <col min="5" max="5" width="18.7109375" style="10" customWidth="1"/>
    <col min="6" max="6" width="23.5703125" style="10" customWidth="1"/>
    <col min="7" max="7" width="31.28515625" style="10" customWidth="1"/>
    <col min="8" max="8" width="26" style="10" customWidth="1"/>
    <col min="9" max="9" width="20.28515625" style="11" customWidth="1"/>
    <col min="10" max="11" width="12" style="11" customWidth="1"/>
    <col min="12" max="13" width="15.7109375" style="11" customWidth="1"/>
    <col min="14" max="14" width="183" style="10" customWidth="1"/>
    <col min="15" max="15" width="5.7109375" style="7" customWidth="1"/>
    <col min="16" max="16" width="14" style="6" customWidth="1"/>
    <col min="17" max="17" width="9.140625" style="6"/>
    <col min="18" max="18" width="22.28515625" style="6" customWidth="1"/>
    <col min="19" max="16384" width="9.140625" style="6"/>
  </cols>
  <sheetData>
    <row r="2" spans="1:15" ht="20.25">
      <c r="A2" s="87" t="s">
        <v>77</v>
      </c>
      <c r="B2" s="87"/>
      <c r="C2" s="87"/>
      <c r="D2" s="87"/>
      <c r="E2" s="87"/>
      <c r="F2" s="87"/>
      <c r="G2" s="87"/>
      <c r="H2" s="87"/>
      <c r="I2" s="87"/>
      <c r="J2" s="87"/>
      <c r="K2" s="87"/>
      <c r="L2" s="87"/>
      <c r="M2" s="87"/>
      <c r="N2" s="87"/>
    </row>
    <row r="3" spans="1:15" ht="20.25">
      <c r="A3" s="87" t="s">
        <v>80</v>
      </c>
      <c r="B3" s="87"/>
      <c r="C3" s="87"/>
      <c r="D3" s="87"/>
      <c r="E3" s="87"/>
      <c r="F3" s="87"/>
      <c r="G3" s="87"/>
      <c r="H3" s="87"/>
      <c r="I3" s="87"/>
      <c r="J3" s="87"/>
      <c r="K3" s="87"/>
      <c r="L3" s="87"/>
      <c r="M3" s="87"/>
      <c r="N3" s="87"/>
    </row>
    <row r="4" spans="1:15" ht="20.25">
      <c r="A4" s="12"/>
      <c r="B4" s="12"/>
      <c r="C4" s="12"/>
      <c r="D4" s="12"/>
      <c r="E4" s="12"/>
      <c r="F4" s="12"/>
      <c r="G4" s="12"/>
      <c r="H4" s="12"/>
      <c r="I4" s="86"/>
      <c r="J4" s="12"/>
      <c r="K4" s="12"/>
      <c r="L4" s="12"/>
      <c r="M4" s="12"/>
      <c r="N4" s="12"/>
    </row>
    <row r="5" spans="1:15" s="1" customFormat="1" ht="37.5" customHeight="1">
      <c r="A5" s="88" t="s">
        <v>0</v>
      </c>
      <c r="B5" s="88" t="s">
        <v>1</v>
      </c>
      <c r="C5" s="88"/>
      <c r="D5" s="88"/>
      <c r="E5" s="88"/>
      <c r="F5" s="88"/>
      <c r="G5" s="88"/>
      <c r="H5" s="88"/>
      <c r="I5" s="88"/>
      <c r="J5" s="88"/>
      <c r="K5" s="88"/>
      <c r="L5" s="88"/>
      <c r="M5" s="88"/>
      <c r="N5" s="88" t="s">
        <v>2</v>
      </c>
      <c r="O5" s="2"/>
    </row>
    <row r="6" spans="1:15" s="1" customFormat="1" ht="60.75" customHeight="1">
      <c r="A6" s="88"/>
      <c r="B6" s="88" t="s">
        <v>3</v>
      </c>
      <c r="C6" s="88"/>
      <c r="D6" s="88" t="s">
        <v>4</v>
      </c>
      <c r="E6" s="88"/>
      <c r="F6" s="88" t="s">
        <v>5</v>
      </c>
      <c r="G6" s="88"/>
      <c r="H6" s="88"/>
      <c r="I6" s="88"/>
      <c r="J6" s="88" t="s">
        <v>6</v>
      </c>
      <c r="K6" s="88"/>
      <c r="L6" s="88" t="s">
        <v>7</v>
      </c>
      <c r="M6" s="88"/>
      <c r="N6" s="88"/>
      <c r="O6" s="2"/>
    </row>
    <row r="7" spans="1:15" s="2" customFormat="1" ht="164.25" customHeight="1">
      <c r="A7" s="88"/>
      <c r="B7" s="68" t="s">
        <v>8</v>
      </c>
      <c r="C7" s="68" t="s">
        <v>9</v>
      </c>
      <c r="D7" s="68" t="s">
        <v>8</v>
      </c>
      <c r="E7" s="68" t="s">
        <v>9</v>
      </c>
      <c r="F7" s="68" t="s">
        <v>10</v>
      </c>
      <c r="G7" s="68" t="s">
        <v>11</v>
      </c>
      <c r="H7" s="68" t="s">
        <v>12</v>
      </c>
      <c r="I7" s="85" t="s">
        <v>13</v>
      </c>
      <c r="J7" s="68" t="s">
        <v>8</v>
      </c>
      <c r="K7" s="68" t="s">
        <v>9</v>
      </c>
      <c r="L7" s="68" t="s">
        <v>8</v>
      </c>
      <c r="M7" s="68" t="s">
        <v>9</v>
      </c>
      <c r="N7" s="88"/>
    </row>
    <row r="8" spans="1:15" ht="31.5" customHeight="1">
      <c r="A8" s="68">
        <v>1</v>
      </c>
      <c r="B8" s="68">
        <v>2</v>
      </c>
      <c r="C8" s="68">
        <v>3</v>
      </c>
      <c r="D8" s="68">
        <v>4</v>
      </c>
      <c r="E8" s="68">
        <v>5</v>
      </c>
      <c r="F8" s="68">
        <v>6</v>
      </c>
      <c r="G8" s="68">
        <v>7</v>
      </c>
      <c r="H8" s="68">
        <v>8</v>
      </c>
      <c r="I8" s="85">
        <v>9</v>
      </c>
      <c r="J8" s="68">
        <v>10</v>
      </c>
      <c r="K8" s="68">
        <v>11</v>
      </c>
      <c r="L8" s="68">
        <v>12</v>
      </c>
      <c r="M8" s="68">
        <v>13</v>
      </c>
      <c r="N8" s="68">
        <v>14</v>
      </c>
    </row>
    <row r="9" spans="1:15" ht="56.25" customHeight="1">
      <c r="A9" s="88" t="s">
        <v>14</v>
      </c>
      <c r="B9" s="88"/>
      <c r="C9" s="88"/>
      <c r="D9" s="88"/>
      <c r="E9" s="88"/>
      <c r="F9" s="88"/>
      <c r="G9" s="88"/>
      <c r="H9" s="88"/>
      <c r="I9" s="88"/>
      <c r="J9" s="88"/>
      <c r="K9" s="88"/>
      <c r="L9" s="88"/>
      <c r="M9" s="88"/>
      <c r="N9" s="88"/>
    </row>
    <row r="10" spans="1:15" s="3" customFormat="1" ht="137.25" customHeight="1">
      <c r="A10" s="18" t="s">
        <v>15</v>
      </c>
      <c r="B10" s="78">
        <v>700</v>
      </c>
      <c r="C10" s="78">
        <v>0</v>
      </c>
      <c r="D10" s="78">
        <v>0</v>
      </c>
      <c r="E10" s="78">
        <v>0</v>
      </c>
      <c r="F10" s="78">
        <v>0</v>
      </c>
      <c r="G10" s="78">
        <v>0</v>
      </c>
      <c r="H10" s="78">
        <v>0</v>
      </c>
      <c r="I10" s="78">
        <v>0</v>
      </c>
      <c r="J10" s="78">
        <v>0</v>
      </c>
      <c r="K10" s="78">
        <v>0</v>
      </c>
      <c r="L10" s="78">
        <v>700</v>
      </c>
      <c r="M10" s="78">
        <v>0</v>
      </c>
      <c r="N10" s="79" t="s">
        <v>76</v>
      </c>
    </row>
    <row r="11" spans="1:15" s="3" customFormat="1" ht="206.25" customHeight="1">
      <c r="A11" s="18" t="s">
        <v>16</v>
      </c>
      <c r="B11" s="78">
        <v>19100</v>
      </c>
      <c r="C11" s="80">
        <v>49915</v>
      </c>
      <c r="D11" s="78">
        <v>0</v>
      </c>
      <c r="E11" s="78">
        <v>0</v>
      </c>
      <c r="F11" s="78">
        <v>0</v>
      </c>
      <c r="G11" s="78">
        <v>0</v>
      </c>
      <c r="H11" s="78">
        <v>0</v>
      </c>
      <c r="I11" s="78">
        <v>0</v>
      </c>
      <c r="J11" s="78">
        <v>0</v>
      </c>
      <c r="K11" s="78">
        <v>0</v>
      </c>
      <c r="L11" s="78">
        <v>19100</v>
      </c>
      <c r="M11" s="78">
        <v>49915</v>
      </c>
      <c r="N11" s="79" t="s">
        <v>73</v>
      </c>
    </row>
    <row r="12" spans="1:15" s="3" customFormat="1" ht="142.5" customHeight="1">
      <c r="A12" s="18" t="s">
        <v>17</v>
      </c>
      <c r="B12" s="78">
        <v>500</v>
      </c>
      <c r="C12" s="78">
        <v>0</v>
      </c>
      <c r="D12" s="78">
        <v>0</v>
      </c>
      <c r="E12" s="78">
        <v>0</v>
      </c>
      <c r="F12" s="78">
        <v>0</v>
      </c>
      <c r="G12" s="78">
        <v>0</v>
      </c>
      <c r="H12" s="78">
        <v>0</v>
      </c>
      <c r="I12" s="78">
        <v>0</v>
      </c>
      <c r="J12" s="78">
        <v>0</v>
      </c>
      <c r="K12" s="78">
        <v>0</v>
      </c>
      <c r="L12" s="78">
        <v>500</v>
      </c>
      <c r="M12" s="78">
        <v>0</v>
      </c>
      <c r="N12" s="79" t="s">
        <v>101</v>
      </c>
    </row>
    <row r="13" spans="1:15" s="3" customFormat="1" ht="134.25" customHeight="1">
      <c r="A13" s="18" t="s">
        <v>18</v>
      </c>
      <c r="B13" s="81">
        <v>300</v>
      </c>
      <c r="C13" s="80">
        <v>0</v>
      </c>
      <c r="D13" s="81">
        <v>0</v>
      </c>
      <c r="E13" s="81">
        <v>0</v>
      </c>
      <c r="F13" s="81">
        <v>0</v>
      </c>
      <c r="G13" s="81">
        <v>0</v>
      </c>
      <c r="H13" s="81">
        <v>0</v>
      </c>
      <c r="I13" s="81">
        <v>0</v>
      </c>
      <c r="J13" s="81">
        <v>0</v>
      </c>
      <c r="K13" s="81">
        <v>0</v>
      </c>
      <c r="L13" s="81">
        <v>300</v>
      </c>
      <c r="M13" s="78">
        <v>0</v>
      </c>
      <c r="N13" s="79" t="s">
        <v>102</v>
      </c>
    </row>
    <row r="14" spans="1:15" s="3" customFormat="1" ht="152.25" customHeight="1">
      <c r="A14" s="18" t="s">
        <v>19</v>
      </c>
      <c r="B14" s="81">
        <v>0</v>
      </c>
      <c r="C14" s="80">
        <v>0</v>
      </c>
      <c r="D14" s="81">
        <v>0</v>
      </c>
      <c r="E14" s="81">
        <v>0</v>
      </c>
      <c r="F14" s="81">
        <v>0</v>
      </c>
      <c r="G14" s="81">
        <v>0</v>
      </c>
      <c r="H14" s="81">
        <v>0</v>
      </c>
      <c r="I14" s="81">
        <v>0</v>
      </c>
      <c r="J14" s="81">
        <v>0</v>
      </c>
      <c r="K14" s="81">
        <v>0</v>
      </c>
      <c r="L14" s="81">
        <v>0</v>
      </c>
      <c r="M14" s="78">
        <v>0</v>
      </c>
      <c r="N14" s="79" t="s">
        <v>103</v>
      </c>
    </row>
    <row r="15" spans="1:15" s="3" customFormat="1" ht="99.75" customHeight="1">
      <c r="A15" s="18" t="s">
        <v>20</v>
      </c>
      <c r="B15" s="78">
        <v>0</v>
      </c>
      <c r="C15" s="80">
        <v>0</v>
      </c>
      <c r="D15" s="78">
        <v>0</v>
      </c>
      <c r="E15" s="78">
        <v>0</v>
      </c>
      <c r="F15" s="78">
        <v>0</v>
      </c>
      <c r="G15" s="78">
        <v>0</v>
      </c>
      <c r="H15" s="78">
        <v>0</v>
      </c>
      <c r="I15" s="78">
        <v>0</v>
      </c>
      <c r="J15" s="78">
        <v>0</v>
      </c>
      <c r="K15" s="78">
        <v>0</v>
      </c>
      <c r="L15" s="78">
        <v>0</v>
      </c>
      <c r="M15" s="78">
        <v>0</v>
      </c>
      <c r="N15" s="79" t="s">
        <v>104</v>
      </c>
    </row>
    <row r="16" spans="1:15" s="19" customFormat="1" ht="57" customHeight="1">
      <c r="A16" s="17" t="s">
        <v>21</v>
      </c>
      <c r="B16" s="82">
        <v>20600</v>
      </c>
      <c r="C16" s="82">
        <v>49915</v>
      </c>
      <c r="D16" s="82">
        <v>0</v>
      </c>
      <c r="E16" s="82">
        <v>0</v>
      </c>
      <c r="F16" s="82">
        <v>0</v>
      </c>
      <c r="G16" s="82">
        <v>0</v>
      </c>
      <c r="H16" s="82">
        <v>0</v>
      </c>
      <c r="I16" s="82">
        <v>0</v>
      </c>
      <c r="J16" s="82">
        <v>0</v>
      </c>
      <c r="K16" s="82">
        <v>0</v>
      </c>
      <c r="L16" s="82">
        <v>20600</v>
      </c>
      <c r="M16" s="82">
        <v>49915</v>
      </c>
      <c r="N16" s="83"/>
    </row>
    <row r="17" spans="1:15" s="23" customFormat="1" ht="54" customHeight="1">
      <c r="A17" s="22"/>
      <c r="B17" s="90" t="s">
        <v>22</v>
      </c>
      <c r="C17" s="90"/>
      <c r="D17" s="90"/>
      <c r="E17" s="90"/>
      <c r="F17" s="90"/>
      <c r="G17" s="90"/>
      <c r="H17" s="90"/>
      <c r="I17" s="90"/>
      <c r="J17" s="90"/>
      <c r="K17" s="90"/>
      <c r="L17" s="90"/>
      <c r="M17" s="90"/>
      <c r="N17" s="90"/>
    </row>
    <row r="18" spans="1:15" s="4" customFormat="1" ht="54" customHeight="1">
      <c r="A18" s="13" t="s">
        <v>23</v>
      </c>
      <c r="B18" s="14"/>
      <c r="C18" s="14"/>
      <c r="D18" s="14"/>
      <c r="E18" s="14"/>
      <c r="F18" s="14"/>
      <c r="G18" s="14"/>
      <c r="H18" s="14"/>
      <c r="I18" s="15"/>
      <c r="J18" s="15"/>
      <c r="K18" s="15"/>
      <c r="L18" s="15"/>
      <c r="M18" s="15"/>
      <c r="N18" s="14"/>
      <c r="O18" s="8"/>
    </row>
    <row r="19" spans="1:15" ht="105" customHeight="1">
      <c r="A19" s="24" t="s">
        <v>81</v>
      </c>
      <c r="B19" s="25">
        <f>H19</f>
        <v>0</v>
      </c>
      <c r="C19" s="21">
        <f>E19+I19+M19</f>
        <v>0</v>
      </c>
      <c r="D19" s="25">
        <v>0</v>
      </c>
      <c r="E19" s="25">
        <v>0</v>
      </c>
      <c r="F19" s="26">
        <v>0</v>
      </c>
      <c r="G19" s="26">
        <v>0</v>
      </c>
      <c r="H19" s="26">
        <v>0</v>
      </c>
      <c r="I19" s="20">
        <v>0</v>
      </c>
      <c r="J19" s="20">
        <v>0</v>
      </c>
      <c r="K19" s="20">
        <v>0</v>
      </c>
      <c r="L19" s="20">
        <v>0</v>
      </c>
      <c r="M19" s="20">
        <v>0</v>
      </c>
      <c r="N19" s="16" t="s">
        <v>83</v>
      </c>
    </row>
    <row r="20" spans="1:15" s="5" customFormat="1" ht="239.25" customHeight="1">
      <c r="A20" s="27" t="s">
        <v>24</v>
      </c>
      <c r="B20" s="26">
        <f>H20</f>
        <v>1492</v>
      </c>
      <c r="C20" s="26">
        <f>E20+I20+M20</f>
        <v>820.7</v>
      </c>
      <c r="D20" s="26">
        <v>0</v>
      </c>
      <c r="E20" s="26">
        <v>0</v>
      </c>
      <c r="F20" s="26">
        <v>1492</v>
      </c>
      <c r="G20" s="26">
        <v>1492</v>
      </c>
      <c r="H20" s="26">
        <v>1492</v>
      </c>
      <c r="I20" s="20">
        <v>820.7</v>
      </c>
      <c r="J20" s="20">
        <v>0</v>
      </c>
      <c r="K20" s="20">
        <v>0</v>
      </c>
      <c r="L20" s="20">
        <v>0</v>
      </c>
      <c r="M20" s="20">
        <v>0</v>
      </c>
      <c r="N20" s="69" t="s">
        <v>78</v>
      </c>
      <c r="O20" s="9"/>
    </row>
    <row r="21" spans="1:15" s="5" customFormat="1" ht="266.25" customHeight="1">
      <c r="A21" s="27" t="s">
        <v>82</v>
      </c>
      <c r="B21" s="26">
        <f t="shared" ref="B21:B22" si="0">H21</f>
        <v>0</v>
      </c>
      <c r="C21" s="26">
        <f>E21+I21+M21</f>
        <v>0</v>
      </c>
      <c r="D21" s="26">
        <v>0</v>
      </c>
      <c r="E21" s="26">
        <v>0</v>
      </c>
      <c r="F21" s="26">
        <v>0</v>
      </c>
      <c r="G21" s="26">
        <v>0</v>
      </c>
      <c r="H21" s="26">
        <v>0</v>
      </c>
      <c r="I21" s="20">
        <v>0</v>
      </c>
      <c r="J21" s="20">
        <v>0</v>
      </c>
      <c r="K21" s="20">
        <v>0</v>
      </c>
      <c r="L21" s="20">
        <v>0</v>
      </c>
      <c r="M21" s="20">
        <v>0</v>
      </c>
      <c r="N21" s="16" t="s">
        <v>83</v>
      </c>
      <c r="O21" s="9"/>
    </row>
    <row r="22" spans="1:15" ht="244.5" customHeight="1">
      <c r="A22" s="24" t="s">
        <v>25</v>
      </c>
      <c r="B22" s="25">
        <f t="shared" si="0"/>
        <v>30</v>
      </c>
      <c r="C22" s="26">
        <f>E22+I22+M22</f>
        <v>30</v>
      </c>
      <c r="D22" s="25">
        <v>0</v>
      </c>
      <c r="E22" s="25">
        <v>0</v>
      </c>
      <c r="F22" s="25">
        <v>30</v>
      </c>
      <c r="G22" s="25">
        <v>30</v>
      </c>
      <c r="H22" s="25">
        <v>30</v>
      </c>
      <c r="I22" s="20">
        <v>30</v>
      </c>
      <c r="J22" s="20">
        <v>0</v>
      </c>
      <c r="K22" s="20">
        <v>0</v>
      </c>
      <c r="L22" s="20">
        <v>0</v>
      </c>
      <c r="M22" s="20">
        <v>0</v>
      </c>
      <c r="N22" s="70" t="s">
        <v>79</v>
      </c>
    </row>
    <row r="23" spans="1:15" s="5" customFormat="1" ht="126" customHeight="1">
      <c r="A23" s="27" t="s">
        <v>68</v>
      </c>
      <c r="B23" s="20">
        <f>D23+F23</f>
        <v>46742.200000000004</v>
      </c>
      <c r="C23" s="26">
        <f>E23+I23+M23</f>
        <v>46742.200000000004</v>
      </c>
      <c r="D23" s="26">
        <v>46274.8</v>
      </c>
      <c r="E23" s="26">
        <v>46274.8</v>
      </c>
      <c r="F23" s="26">
        <v>467.4</v>
      </c>
      <c r="G23" s="26">
        <v>467.4</v>
      </c>
      <c r="H23" s="26">
        <v>467.4</v>
      </c>
      <c r="I23" s="20">
        <v>467.4</v>
      </c>
      <c r="J23" s="20">
        <v>0</v>
      </c>
      <c r="K23" s="20">
        <v>0</v>
      </c>
      <c r="L23" s="20">
        <v>0</v>
      </c>
      <c r="M23" s="20">
        <v>0</v>
      </c>
      <c r="N23" s="71" t="s">
        <v>84</v>
      </c>
      <c r="O23" s="9"/>
    </row>
    <row r="24" spans="1:15" s="5" customFormat="1" ht="226.5" customHeight="1">
      <c r="A24" s="27" t="s">
        <v>69</v>
      </c>
      <c r="B24" s="20">
        <f>D24+F24</f>
        <v>0</v>
      </c>
      <c r="C24" s="26">
        <v>0</v>
      </c>
      <c r="D24" s="26">
        <v>0</v>
      </c>
      <c r="E24" s="26">
        <v>0</v>
      </c>
      <c r="F24" s="26">
        <v>0</v>
      </c>
      <c r="G24" s="26">
        <v>0</v>
      </c>
      <c r="H24" s="26">
        <v>0</v>
      </c>
      <c r="I24" s="20">
        <v>0</v>
      </c>
      <c r="J24" s="20">
        <v>0</v>
      </c>
      <c r="K24" s="20">
        <v>0</v>
      </c>
      <c r="L24" s="20">
        <v>0</v>
      </c>
      <c r="M24" s="20">
        <v>0</v>
      </c>
      <c r="N24" s="71" t="s">
        <v>72</v>
      </c>
      <c r="O24" s="9"/>
    </row>
    <row r="25" spans="1:15" s="74" customFormat="1" ht="64.5" customHeight="1">
      <c r="A25" s="49" t="s">
        <v>26</v>
      </c>
      <c r="B25" s="44">
        <f>SUM(B19:B24)</f>
        <v>48264.200000000004</v>
      </c>
      <c r="C25" s="44">
        <f t="shared" ref="C25:M25" si="1">SUM(C19:C24)</f>
        <v>47592.9</v>
      </c>
      <c r="D25" s="44">
        <f t="shared" si="1"/>
        <v>46274.8</v>
      </c>
      <c r="E25" s="44">
        <f t="shared" si="1"/>
        <v>46274.8</v>
      </c>
      <c r="F25" s="44">
        <f>SUM(F19:F24)</f>
        <v>1989.4</v>
      </c>
      <c r="G25" s="44">
        <f>SUM(G19:G24)</f>
        <v>1989.4</v>
      </c>
      <c r="H25" s="44">
        <f t="shared" si="1"/>
        <v>1989.4</v>
      </c>
      <c r="I25" s="44">
        <f t="shared" si="1"/>
        <v>1318.1</v>
      </c>
      <c r="J25" s="44">
        <f t="shared" si="1"/>
        <v>0</v>
      </c>
      <c r="K25" s="44">
        <f t="shared" si="1"/>
        <v>0</v>
      </c>
      <c r="L25" s="44">
        <f t="shared" si="1"/>
        <v>0</v>
      </c>
      <c r="M25" s="44">
        <f t="shared" si="1"/>
        <v>0</v>
      </c>
      <c r="N25" s="72"/>
      <c r="O25" s="73"/>
    </row>
    <row r="26" spans="1:15" ht="56.25" customHeight="1">
      <c r="A26" s="89" t="s">
        <v>27</v>
      </c>
      <c r="B26" s="89"/>
      <c r="C26" s="89"/>
      <c r="D26" s="89"/>
      <c r="E26" s="89"/>
      <c r="F26" s="89"/>
      <c r="G26" s="89"/>
      <c r="H26" s="89"/>
      <c r="I26" s="89"/>
      <c r="J26" s="89"/>
      <c r="K26" s="89"/>
      <c r="L26" s="89"/>
      <c r="M26" s="89"/>
      <c r="N26" s="89"/>
    </row>
    <row r="27" spans="1:15" s="33" customFormat="1" ht="56.25" customHeight="1">
      <c r="A27" s="30" t="s">
        <v>28</v>
      </c>
      <c r="B27" s="31"/>
      <c r="C27" s="31"/>
      <c r="D27" s="31"/>
      <c r="E27" s="31"/>
      <c r="F27" s="31"/>
      <c r="G27" s="31"/>
      <c r="H27" s="31"/>
      <c r="I27" s="84"/>
      <c r="J27" s="31"/>
      <c r="K27" s="31"/>
      <c r="L27" s="31"/>
      <c r="M27" s="31"/>
      <c r="N27" s="31"/>
      <c r="O27" s="32"/>
    </row>
    <row r="28" spans="1:15" s="33" customFormat="1" ht="177" customHeight="1">
      <c r="A28" s="24" t="s">
        <v>29</v>
      </c>
      <c r="B28" s="34">
        <f>F28</f>
        <v>2285.3000000000002</v>
      </c>
      <c r="C28" s="26">
        <f t="shared" ref="C28:C39" si="2">E28+I28+M28</f>
        <v>1810</v>
      </c>
      <c r="D28" s="35">
        <v>0</v>
      </c>
      <c r="E28" s="35">
        <v>0</v>
      </c>
      <c r="F28" s="34">
        <v>2285.3000000000002</v>
      </c>
      <c r="G28" s="34">
        <v>2285.3000000000002</v>
      </c>
      <c r="H28" s="34">
        <v>2285.3000000000002</v>
      </c>
      <c r="I28" s="34">
        <v>1810</v>
      </c>
      <c r="J28" s="34">
        <v>0</v>
      </c>
      <c r="K28" s="34">
        <v>0</v>
      </c>
      <c r="L28" s="34">
        <v>0</v>
      </c>
      <c r="M28" s="34">
        <v>0</v>
      </c>
      <c r="N28" s="27" t="s">
        <v>85</v>
      </c>
      <c r="O28" s="32" t="s">
        <v>30</v>
      </c>
    </row>
    <row r="29" spans="1:15" s="33" customFormat="1" ht="89.25" customHeight="1">
      <c r="A29" s="24" t="s">
        <v>31</v>
      </c>
      <c r="B29" s="34">
        <f>F29</f>
        <v>360</v>
      </c>
      <c r="C29" s="26">
        <f t="shared" si="2"/>
        <v>356</v>
      </c>
      <c r="D29" s="35">
        <v>0</v>
      </c>
      <c r="E29" s="35">
        <v>0</v>
      </c>
      <c r="F29" s="35">
        <v>360</v>
      </c>
      <c r="G29" s="35">
        <v>360</v>
      </c>
      <c r="H29" s="35">
        <v>360</v>
      </c>
      <c r="I29" s="35">
        <v>356</v>
      </c>
      <c r="J29" s="35">
        <v>0</v>
      </c>
      <c r="K29" s="35">
        <v>0</v>
      </c>
      <c r="L29" s="35">
        <v>0</v>
      </c>
      <c r="M29" s="35">
        <v>0</v>
      </c>
      <c r="N29" s="27" t="s">
        <v>86</v>
      </c>
      <c r="O29" s="32" t="s">
        <v>32</v>
      </c>
    </row>
    <row r="30" spans="1:15" s="33" customFormat="1" ht="99.75" customHeight="1">
      <c r="A30" s="24" t="s">
        <v>33</v>
      </c>
      <c r="B30" s="34">
        <f>F30</f>
        <v>31</v>
      </c>
      <c r="C30" s="26">
        <f t="shared" si="2"/>
        <v>92.1</v>
      </c>
      <c r="D30" s="35">
        <v>0</v>
      </c>
      <c r="E30" s="35">
        <v>0</v>
      </c>
      <c r="F30" s="35">
        <v>31</v>
      </c>
      <c r="G30" s="35">
        <v>31</v>
      </c>
      <c r="H30" s="35">
        <v>31</v>
      </c>
      <c r="I30" s="35">
        <v>92.1</v>
      </c>
      <c r="J30" s="35">
        <v>0</v>
      </c>
      <c r="K30" s="35">
        <v>0</v>
      </c>
      <c r="L30" s="35">
        <v>0</v>
      </c>
      <c r="M30" s="35">
        <v>0</v>
      </c>
      <c r="N30" s="27" t="s">
        <v>87</v>
      </c>
      <c r="O30" s="32"/>
    </row>
    <row r="31" spans="1:15" s="39" customFormat="1" ht="99.75" customHeight="1">
      <c r="A31" s="24" t="s">
        <v>34</v>
      </c>
      <c r="B31" s="36">
        <f>D31+F31</f>
        <v>3863.7</v>
      </c>
      <c r="C31" s="26">
        <f t="shared" si="2"/>
        <v>4242</v>
      </c>
      <c r="D31" s="35">
        <v>0</v>
      </c>
      <c r="E31" s="35">
        <v>0</v>
      </c>
      <c r="F31" s="37">
        <v>3863.7</v>
      </c>
      <c r="G31" s="37">
        <v>3863.7</v>
      </c>
      <c r="H31" s="37">
        <v>3863.7</v>
      </c>
      <c r="I31" s="35">
        <v>4242</v>
      </c>
      <c r="J31" s="35">
        <v>0</v>
      </c>
      <c r="K31" s="35">
        <v>0</v>
      </c>
      <c r="L31" s="35">
        <v>0</v>
      </c>
      <c r="M31" s="35">
        <v>0</v>
      </c>
      <c r="N31" s="27" t="s">
        <v>88</v>
      </c>
      <c r="O31" s="38"/>
    </row>
    <row r="32" spans="1:15" s="33" customFormat="1" ht="166.5" customHeight="1">
      <c r="A32" s="27" t="s">
        <v>35</v>
      </c>
      <c r="B32" s="36">
        <f>F32</f>
        <v>1402.3</v>
      </c>
      <c r="C32" s="26">
        <f t="shared" si="2"/>
        <v>1608.2</v>
      </c>
      <c r="D32" s="34">
        <v>0</v>
      </c>
      <c r="E32" s="34">
        <v>0</v>
      </c>
      <c r="F32" s="36">
        <v>1402.3</v>
      </c>
      <c r="G32" s="36">
        <v>1402.3</v>
      </c>
      <c r="H32" s="36">
        <v>1402.3</v>
      </c>
      <c r="I32" s="34">
        <v>1608.2</v>
      </c>
      <c r="J32" s="35">
        <v>0</v>
      </c>
      <c r="K32" s="35">
        <v>0</v>
      </c>
      <c r="L32" s="35">
        <v>0</v>
      </c>
      <c r="M32" s="35">
        <v>0</v>
      </c>
      <c r="N32" s="27" t="s">
        <v>89</v>
      </c>
      <c r="O32" s="32" t="s">
        <v>36</v>
      </c>
    </row>
    <row r="33" spans="1:18" s="33" customFormat="1" ht="107.25" customHeight="1">
      <c r="A33" s="24" t="s">
        <v>37</v>
      </c>
      <c r="B33" s="26">
        <f>F33</f>
        <v>36</v>
      </c>
      <c r="C33" s="26">
        <f t="shared" si="2"/>
        <v>28</v>
      </c>
      <c r="D33" s="35">
        <v>0</v>
      </c>
      <c r="E33" s="35">
        <v>0</v>
      </c>
      <c r="F33" s="35">
        <v>36</v>
      </c>
      <c r="G33" s="35">
        <v>36</v>
      </c>
      <c r="H33" s="35">
        <v>36</v>
      </c>
      <c r="I33" s="35">
        <v>28</v>
      </c>
      <c r="J33" s="35">
        <v>0</v>
      </c>
      <c r="K33" s="35">
        <v>0</v>
      </c>
      <c r="L33" s="35">
        <v>0</v>
      </c>
      <c r="M33" s="35">
        <v>0</v>
      </c>
      <c r="N33" s="27" t="s">
        <v>90</v>
      </c>
      <c r="O33" s="32" t="s">
        <v>38</v>
      </c>
    </row>
    <row r="34" spans="1:18" s="33" customFormat="1" ht="99" customHeight="1">
      <c r="A34" s="24" t="s">
        <v>39</v>
      </c>
      <c r="B34" s="26">
        <f t="shared" ref="B34:B39" si="3">F34</f>
        <v>185</v>
      </c>
      <c r="C34" s="26">
        <f t="shared" si="2"/>
        <v>141.6</v>
      </c>
      <c r="D34" s="35">
        <v>0</v>
      </c>
      <c r="E34" s="35">
        <v>0</v>
      </c>
      <c r="F34" s="35">
        <v>185</v>
      </c>
      <c r="G34" s="35">
        <v>185</v>
      </c>
      <c r="H34" s="35">
        <v>185</v>
      </c>
      <c r="I34" s="35">
        <v>141.6</v>
      </c>
      <c r="J34" s="35">
        <v>0</v>
      </c>
      <c r="K34" s="35">
        <v>0</v>
      </c>
      <c r="L34" s="35">
        <v>0</v>
      </c>
      <c r="M34" s="35">
        <v>0</v>
      </c>
      <c r="N34" s="27" t="s">
        <v>91</v>
      </c>
      <c r="O34" s="32" t="s">
        <v>40</v>
      </c>
    </row>
    <row r="35" spans="1:18" s="33" customFormat="1" ht="236.25" customHeight="1">
      <c r="A35" s="24" t="s">
        <v>71</v>
      </c>
      <c r="B35" s="36">
        <f t="shared" si="3"/>
        <v>110.5</v>
      </c>
      <c r="C35" s="26">
        <f t="shared" si="2"/>
        <v>56.6</v>
      </c>
      <c r="D35" s="35">
        <v>0</v>
      </c>
      <c r="E35" s="35">
        <v>0</v>
      </c>
      <c r="F35" s="35">
        <v>110.5</v>
      </c>
      <c r="G35" s="35">
        <v>110.5</v>
      </c>
      <c r="H35" s="35">
        <v>110.5</v>
      </c>
      <c r="I35" s="35">
        <v>56.6</v>
      </c>
      <c r="J35" s="35">
        <v>0</v>
      </c>
      <c r="K35" s="35">
        <v>0</v>
      </c>
      <c r="L35" s="35">
        <v>0</v>
      </c>
      <c r="M35" s="35">
        <v>0</v>
      </c>
      <c r="N35" s="27" t="s">
        <v>92</v>
      </c>
      <c r="O35" s="32"/>
    </row>
    <row r="36" spans="1:18" s="41" customFormat="1" ht="312" customHeight="1">
      <c r="A36" s="27" t="s">
        <v>41</v>
      </c>
      <c r="B36" s="36">
        <f t="shared" si="3"/>
        <v>7769.2</v>
      </c>
      <c r="C36" s="26">
        <f t="shared" si="2"/>
        <v>7751.2</v>
      </c>
      <c r="D36" s="34">
        <v>0</v>
      </c>
      <c r="E36" s="34">
        <v>0</v>
      </c>
      <c r="F36" s="36">
        <v>7769.2</v>
      </c>
      <c r="G36" s="36">
        <v>7769.2</v>
      </c>
      <c r="H36" s="36">
        <v>7769.2</v>
      </c>
      <c r="I36" s="34">
        <v>7751.2</v>
      </c>
      <c r="J36" s="35">
        <v>0</v>
      </c>
      <c r="K36" s="35">
        <v>0</v>
      </c>
      <c r="L36" s="35">
        <v>0</v>
      </c>
      <c r="M36" s="35">
        <v>0</v>
      </c>
      <c r="N36" s="27" t="s">
        <v>93</v>
      </c>
      <c r="O36" s="40"/>
    </row>
    <row r="37" spans="1:18" s="39" customFormat="1" ht="92.25" customHeight="1">
      <c r="A37" s="24" t="s">
        <v>42</v>
      </c>
      <c r="B37" s="26">
        <f t="shared" si="3"/>
        <v>36</v>
      </c>
      <c r="C37" s="26">
        <f t="shared" si="2"/>
        <v>34.1</v>
      </c>
      <c r="D37" s="35">
        <v>0</v>
      </c>
      <c r="E37" s="35">
        <v>0</v>
      </c>
      <c r="F37" s="35">
        <v>36</v>
      </c>
      <c r="G37" s="35">
        <v>36</v>
      </c>
      <c r="H37" s="35">
        <v>36</v>
      </c>
      <c r="I37" s="35">
        <v>34.1</v>
      </c>
      <c r="J37" s="35">
        <v>0</v>
      </c>
      <c r="K37" s="35">
        <v>0</v>
      </c>
      <c r="L37" s="35">
        <v>0</v>
      </c>
      <c r="M37" s="35">
        <v>0</v>
      </c>
      <c r="N37" s="27" t="s">
        <v>94</v>
      </c>
      <c r="O37" s="38"/>
      <c r="R37" s="42"/>
    </row>
    <row r="38" spans="1:18" s="33" customFormat="1" ht="230.25" customHeight="1">
      <c r="A38" s="24" t="s">
        <v>43</v>
      </c>
      <c r="B38" s="26">
        <f t="shared" si="3"/>
        <v>125</v>
      </c>
      <c r="C38" s="26">
        <f t="shared" si="2"/>
        <v>84.2</v>
      </c>
      <c r="D38" s="35">
        <v>0</v>
      </c>
      <c r="E38" s="35">
        <v>0</v>
      </c>
      <c r="F38" s="35">
        <v>125</v>
      </c>
      <c r="G38" s="35">
        <v>125</v>
      </c>
      <c r="H38" s="35">
        <v>125</v>
      </c>
      <c r="I38" s="35">
        <v>84.2</v>
      </c>
      <c r="J38" s="35">
        <v>0</v>
      </c>
      <c r="K38" s="35">
        <v>0</v>
      </c>
      <c r="L38" s="35">
        <v>0</v>
      </c>
      <c r="M38" s="35">
        <v>0</v>
      </c>
      <c r="N38" s="27" t="s">
        <v>95</v>
      </c>
      <c r="O38" s="32"/>
      <c r="P38" s="43"/>
    </row>
    <row r="39" spans="1:18" s="33" customFormat="1" ht="63" customHeight="1">
      <c r="A39" s="30" t="s">
        <v>44</v>
      </c>
      <c r="B39" s="44">
        <f t="shared" si="3"/>
        <v>16204</v>
      </c>
      <c r="C39" s="44">
        <f t="shared" si="2"/>
        <v>16204.000000000002</v>
      </c>
      <c r="D39" s="45">
        <f t="shared" ref="D39:M39" si="4">SUM(D28:D38)</f>
        <v>0</v>
      </c>
      <c r="E39" s="45">
        <f t="shared" si="4"/>
        <v>0</v>
      </c>
      <c r="F39" s="29">
        <f t="shared" si="4"/>
        <v>16204</v>
      </c>
      <c r="G39" s="29">
        <f>SUM(G28:G38)</f>
        <v>16204</v>
      </c>
      <c r="H39" s="29">
        <f t="shared" si="4"/>
        <v>16204</v>
      </c>
      <c r="I39" s="46">
        <f>SUM(I28:I38)</f>
        <v>16204.000000000002</v>
      </c>
      <c r="J39" s="46">
        <f t="shared" si="4"/>
        <v>0</v>
      </c>
      <c r="K39" s="46">
        <f t="shared" si="4"/>
        <v>0</v>
      </c>
      <c r="L39" s="46">
        <f t="shared" si="4"/>
        <v>0</v>
      </c>
      <c r="M39" s="46">
        <f t="shared" si="4"/>
        <v>0</v>
      </c>
      <c r="N39" s="31"/>
      <c r="O39" s="32"/>
    </row>
    <row r="40" spans="1:18" s="33" customFormat="1" ht="45.75" customHeight="1">
      <c r="A40" s="93" t="s">
        <v>45</v>
      </c>
      <c r="B40" s="94"/>
      <c r="C40" s="94"/>
      <c r="D40" s="94"/>
      <c r="E40" s="94"/>
      <c r="F40" s="94"/>
      <c r="G40" s="94"/>
      <c r="H40" s="94"/>
      <c r="I40" s="94"/>
      <c r="J40" s="94"/>
      <c r="K40" s="94"/>
      <c r="L40" s="94"/>
      <c r="M40" s="94"/>
      <c r="N40" s="95"/>
      <c r="O40" s="32"/>
    </row>
    <row r="41" spans="1:18" s="33" customFormat="1" ht="60" customHeight="1">
      <c r="A41" s="30" t="s">
        <v>46</v>
      </c>
      <c r="B41" s="36">
        <f>F41</f>
        <v>0</v>
      </c>
      <c r="C41" s="31"/>
      <c r="D41" s="31"/>
      <c r="E41" s="31"/>
      <c r="F41" s="31"/>
      <c r="G41" s="31"/>
      <c r="H41" s="31"/>
      <c r="I41" s="84"/>
      <c r="J41" s="31"/>
      <c r="K41" s="31"/>
      <c r="L41" s="31"/>
      <c r="M41" s="31"/>
      <c r="N41" s="31"/>
      <c r="O41" s="32"/>
    </row>
    <row r="42" spans="1:18" s="33" customFormat="1" ht="88.5" customHeight="1">
      <c r="A42" s="27" t="s">
        <v>47</v>
      </c>
      <c r="B42" s="26">
        <f>D42</f>
        <v>323326</v>
      </c>
      <c r="C42" s="26">
        <f>E42+I42+M42</f>
        <v>323326</v>
      </c>
      <c r="D42" s="26">
        <v>323326</v>
      </c>
      <c r="E42" s="26">
        <v>323326</v>
      </c>
      <c r="F42" s="35">
        <v>0</v>
      </c>
      <c r="G42" s="35">
        <v>0</v>
      </c>
      <c r="H42" s="35">
        <v>0</v>
      </c>
      <c r="I42" s="35">
        <v>0</v>
      </c>
      <c r="J42" s="35">
        <v>0</v>
      </c>
      <c r="K42" s="35">
        <v>0</v>
      </c>
      <c r="L42" s="35">
        <v>0</v>
      </c>
      <c r="M42" s="35">
        <v>0</v>
      </c>
      <c r="N42" s="76" t="s">
        <v>96</v>
      </c>
      <c r="O42" s="32" t="s">
        <v>48</v>
      </c>
    </row>
    <row r="43" spans="1:18" s="33" customFormat="1" ht="224.25" customHeight="1">
      <c r="A43" s="27" t="s">
        <v>49</v>
      </c>
      <c r="B43" s="26">
        <f>D43</f>
        <v>0</v>
      </c>
      <c r="C43" s="26">
        <f>E43+I43+M43</f>
        <v>0</v>
      </c>
      <c r="D43" s="26">
        <v>0</v>
      </c>
      <c r="E43" s="26">
        <v>0</v>
      </c>
      <c r="F43" s="35">
        <v>0</v>
      </c>
      <c r="G43" s="35">
        <v>0</v>
      </c>
      <c r="H43" s="35">
        <v>0</v>
      </c>
      <c r="I43" s="35">
        <v>0</v>
      </c>
      <c r="J43" s="35">
        <v>0</v>
      </c>
      <c r="K43" s="35">
        <v>0</v>
      </c>
      <c r="L43" s="35">
        <v>0</v>
      </c>
      <c r="M43" s="35">
        <v>0</v>
      </c>
      <c r="N43" s="47" t="s">
        <v>74</v>
      </c>
      <c r="O43" s="32" t="s">
        <v>50</v>
      </c>
    </row>
    <row r="44" spans="1:18" s="39" customFormat="1" ht="224.25" customHeight="1">
      <c r="A44" s="27" t="s">
        <v>51</v>
      </c>
      <c r="B44" s="26">
        <f>D44</f>
        <v>2739.7</v>
      </c>
      <c r="C44" s="26">
        <f>E44+I44+M44</f>
        <v>2739.7</v>
      </c>
      <c r="D44" s="26">
        <v>2739.7</v>
      </c>
      <c r="E44" s="26">
        <v>2739.7</v>
      </c>
      <c r="F44" s="35">
        <v>0</v>
      </c>
      <c r="G44" s="35">
        <v>0</v>
      </c>
      <c r="H44" s="35">
        <v>0</v>
      </c>
      <c r="I44" s="35">
        <v>0</v>
      </c>
      <c r="J44" s="35">
        <v>0</v>
      </c>
      <c r="K44" s="35">
        <v>0</v>
      </c>
      <c r="L44" s="35">
        <v>0</v>
      </c>
      <c r="M44" s="35">
        <v>0</v>
      </c>
      <c r="N44" s="77" t="s">
        <v>97</v>
      </c>
      <c r="O44" s="38" t="s">
        <v>52</v>
      </c>
    </row>
    <row r="45" spans="1:18" s="33" customFormat="1" ht="224.25" customHeight="1">
      <c r="A45" s="27" t="s">
        <v>53</v>
      </c>
      <c r="B45" s="26">
        <f>D45</f>
        <v>17.2</v>
      </c>
      <c r="C45" s="48">
        <f>E45</f>
        <v>17.2</v>
      </c>
      <c r="D45" s="26">
        <v>17.2</v>
      </c>
      <c r="E45" s="48">
        <v>17.2</v>
      </c>
      <c r="F45" s="35">
        <v>0</v>
      </c>
      <c r="G45" s="35">
        <v>0</v>
      </c>
      <c r="H45" s="35">
        <v>0</v>
      </c>
      <c r="I45" s="35">
        <v>0</v>
      </c>
      <c r="J45" s="35">
        <v>0</v>
      </c>
      <c r="K45" s="35">
        <v>0</v>
      </c>
      <c r="L45" s="35">
        <v>0</v>
      </c>
      <c r="M45" s="35">
        <v>0</v>
      </c>
      <c r="N45" s="27" t="s">
        <v>98</v>
      </c>
      <c r="O45" s="32"/>
    </row>
    <row r="46" spans="1:18" s="33" customFormat="1" ht="48" customHeight="1">
      <c r="A46" s="49" t="s">
        <v>54</v>
      </c>
      <c r="B46" s="44">
        <f>SUM(B42:B45)</f>
        <v>326082.90000000002</v>
      </c>
      <c r="C46" s="44">
        <f t="shared" ref="C46:M46" si="5">SUM(C42:C45)</f>
        <v>326082.90000000002</v>
      </c>
      <c r="D46" s="44">
        <f t="shared" si="5"/>
        <v>326082.90000000002</v>
      </c>
      <c r="E46" s="44">
        <f t="shared" si="5"/>
        <v>326082.90000000002</v>
      </c>
      <c r="F46" s="44">
        <f t="shared" si="5"/>
        <v>0</v>
      </c>
      <c r="G46" s="44">
        <f t="shared" si="5"/>
        <v>0</v>
      </c>
      <c r="H46" s="44">
        <f t="shared" si="5"/>
        <v>0</v>
      </c>
      <c r="I46" s="44">
        <f t="shared" si="5"/>
        <v>0</v>
      </c>
      <c r="J46" s="44">
        <f t="shared" si="5"/>
        <v>0</v>
      </c>
      <c r="K46" s="44">
        <f t="shared" si="5"/>
        <v>0</v>
      </c>
      <c r="L46" s="44">
        <f t="shared" si="5"/>
        <v>0</v>
      </c>
      <c r="M46" s="44">
        <f t="shared" si="5"/>
        <v>0</v>
      </c>
      <c r="N46" s="50"/>
      <c r="O46" s="32"/>
    </row>
    <row r="47" spans="1:18" s="33" customFormat="1" ht="48" customHeight="1">
      <c r="A47" s="91" t="s">
        <v>55</v>
      </c>
      <c r="B47" s="91"/>
      <c r="C47" s="91"/>
      <c r="D47" s="91"/>
      <c r="E47" s="91"/>
      <c r="F47" s="91"/>
      <c r="G47" s="91"/>
      <c r="H47" s="91"/>
      <c r="I47" s="91"/>
      <c r="J47" s="91"/>
      <c r="K47" s="91"/>
      <c r="L47" s="91"/>
      <c r="M47" s="91"/>
      <c r="N47" s="91"/>
      <c r="O47" s="32"/>
    </row>
    <row r="48" spans="1:18" s="41" customFormat="1" ht="165" customHeight="1">
      <c r="A48" s="50" t="s">
        <v>56</v>
      </c>
      <c r="B48" s="34">
        <f>D48+F48</f>
        <v>98819.1</v>
      </c>
      <c r="C48" s="26">
        <f>E48+I48+M48</f>
        <v>98653.7</v>
      </c>
      <c r="D48" s="34">
        <v>4951.8</v>
      </c>
      <c r="E48" s="34">
        <v>4951.8</v>
      </c>
      <c r="F48" s="34">
        <v>93867.3</v>
      </c>
      <c r="G48" s="34">
        <v>93867.3</v>
      </c>
      <c r="H48" s="34">
        <v>93867.3</v>
      </c>
      <c r="I48" s="34">
        <v>93701.9</v>
      </c>
      <c r="J48" s="34">
        <v>0</v>
      </c>
      <c r="K48" s="34">
        <v>0</v>
      </c>
      <c r="L48" s="34">
        <v>0</v>
      </c>
      <c r="M48" s="34">
        <v>0</v>
      </c>
      <c r="N48" s="27" t="s">
        <v>57</v>
      </c>
      <c r="O48" s="40"/>
    </row>
    <row r="49" spans="1:15" s="52" customFormat="1" ht="50.25" customHeight="1">
      <c r="A49" s="28" t="s">
        <v>44</v>
      </c>
      <c r="B49" s="45">
        <f>B48</f>
        <v>98819.1</v>
      </c>
      <c r="C49" s="44">
        <f>E49+I49+M49</f>
        <v>98653.7</v>
      </c>
      <c r="D49" s="45">
        <f t="shared" ref="D49:M49" si="6">D48</f>
        <v>4951.8</v>
      </c>
      <c r="E49" s="45">
        <f t="shared" si="6"/>
        <v>4951.8</v>
      </c>
      <c r="F49" s="45">
        <f t="shared" si="6"/>
        <v>93867.3</v>
      </c>
      <c r="G49" s="45">
        <f t="shared" si="6"/>
        <v>93867.3</v>
      </c>
      <c r="H49" s="45">
        <f t="shared" si="6"/>
        <v>93867.3</v>
      </c>
      <c r="I49" s="45">
        <f t="shared" si="6"/>
        <v>93701.9</v>
      </c>
      <c r="J49" s="45">
        <f t="shared" si="6"/>
        <v>0</v>
      </c>
      <c r="K49" s="45">
        <f t="shared" si="6"/>
        <v>0</v>
      </c>
      <c r="L49" s="45">
        <f t="shared" si="6"/>
        <v>0</v>
      </c>
      <c r="M49" s="45">
        <f t="shared" si="6"/>
        <v>0</v>
      </c>
      <c r="N49" s="28"/>
      <c r="O49" s="51"/>
    </row>
    <row r="50" spans="1:15" s="54" customFormat="1" ht="50.25" customHeight="1">
      <c r="A50" s="92" t="s">
        <v>58</v>
      </c>
      <c r="B50" s="92"/>
      <c r="C50" s="92"/>
      <c r="D50" s="92"/>
      <c r="E50" s="92"/>
      <c r="F50" s="92"/>
      <c r="G50" s="92"/>
      <c r="H50" s="92"/>
      <c r="I50" s="92"/>
      <c r="J50" s="92"/>
      <c r="K50" s="92"/>
      <c r="L50" s="92"/>
      <c r="M50" s="92"/>
      <c r="N50" s="92"/>
      <c r="O50" s="53"/>
    </row>
    <row r="51" spans="1:15" s="33" customFormat="1" ht="101.25" customHeight="1">
      <c r="A51" s="47" t="s">
        <v>59</v>
      </c>
      <c r="B51" s="34">
        <f>D51+F51</f>
        <v>1453.8</v>
      </c>
      <c r="C51" s="26">
        <f>E51+I51+M51</f>
        <v>1453.8</v>
      </c>
      <c r="D51" s="21">
        <v>0</v>
      </c>
      <c r="E51" s="21">
        <v>0</v>
      </c>
      <c r="F51" s="21">
        <v>1453.8</v>
      </c>
      <c r="G51" s="21">
        <f>F51-M51</f>
        <v>1453.8</v>
      </c>
      <c r="H51" s="21">
        <v>1453.8</v>
      </c>
      <c r="I51" s="21">
        <v>1453.8</v>
      </c>
      <c r="J51" s="21">
        <v>0</v>
      </c>
      <c r="K51" s="21">
        <v>0</v>
      </c>
      <c r="L51" s="21">
        <v>0</v>
      </c>
      <c r="M51" s="21">
        <v>0</v>
      </c>
      <c r="N51" s="77" t="s">
        <v>99</v>
      </c>
      <c r="O51" s="32"/>
    </row>
    <row r="52" spans="1:15" s="33" customFormat="1" ht="48.75" customHeight="1">
      <c r="A52" s="28" t="s">
        <v>44</v>
      </c>
      <c r="B52" s="45">
        <f>B51</f>
        <v>1453.8</v>
      </c>
      <c r="C52" s="45">
        <f t="shared" ref="C52:I52" si="7">C51</f>
        <v>1453.8</v>
      </c>
      <c r="D52" s="45">
        <f t="shared" si="7"/>
        <v>0</v>
      </c>
      <c r="E52" s="45">
        <f t="shared" si="7"/>
        <v>0</v>
      </c>
      <c r="F52" s="45">
        <f t="shared" si="7"/>
        <v>1453.8</v>
      </c>
      <c r="G52" s="45">
        <f t="shared" si="7"/>
        <v>1453.8</v>
      </c>
      <c r="H52" s="45">
        <f t="shared" si="7"/>
        <v>1453.8</v>
      </c>
      <c r="I52" s="45">
        <f t="shared" si="7"/>
        <v>1453.8</v>
      </c>
      <c r="J52" s="31"/>
      <c r="K52" s="31"/>
      <c r="L52" s="31"/>
      <c r="M52" s="31"/>
      <c r="N52" s="47"/>
      <c r="O52" s="32"/>
    </row>
    <row r="53" spans="1:15" s="33" customFormat="1" ht="56.25" customHeight="1">
      <c r="A53" s="89" t="s">
        <v>60</v>
      </c>
      <c r="B53" s="89"/>
      <c r="C53" s="89"/>
      <c r="D53" s="89"/>
      <c r="E53" s="89"/>
      <c r="F53" s="89"/>
      <c r="G53" s="89"/>
      <c r="H53" s="89"/>
      <c r="I53" s="89"/>
      <c r="J53" s="89"/>
      <c r="K53" s="89"/>
      <c r="L53" s="89"/>
      <c r="M53" s="89"/>
      <c r="N53" s="89"/>
      <c r="O53" s="32"/>
    </row>
    <row r="54" spans="1:15" s="33" customFormat="1" ht="237.75" customHeight="1">
      <c r="A54" s="47" t="s">
        <v>61</v>
      </c>
      <c r="B54" s="21">
        <f>D54+F54</f>
        <v>0</v>
      </c>
      <c r="C54" s="26">
        <f>E54+I54+M54</f>
        <v>0</v>
      </c>
      <c r="D54" s="20">
        <v>0</v>
      </c>
      <c r="E54" s="20">
        <v>0</v>
      </c>
      <c r="F54" s="21">
        <v>0</v>
      </c>
      <c r="G54" s="21">
        <v>0</v>
      </c>
      <c r="H54" s="21">
        <v>0</v>
      </c>
      <c r="I54" s="21">
        <v>0</v>
      </c>
      <c r="J54" s="21">
        <v>0</v>
      </c>
      <c r="K54" s="21">
        <v>0</v>
      </c>
      <c r="L54" s="21">
        <v>0</v>
      </c>
      <c r="M54" s="21">
        <v>0</v>
      </c>
      <c r="N54" s="75" t="s">
        <v>70</v>
      </c>
      <c r="O54" s="55"/>
    </row>
    <row r="55" spans="1:15" s="58" customFormat="1" ht="57.75" customHeight="1">
      <c r="A55" s="28" t="s">
        <v>44</v>
      </c>
      <c r="B55" s="56">
        <f>B54</f>
        <v>0</v>
      </c>
      <c r="C55" s="44">
        <f>E55+I55+M55</f>
        <v>0</v>
      </c>
      <c r="D55" s="56">
        <f t="shared" ref="D55:M55" si="8">D54</f>
        <v>0</v>
      </c>
      <c r="E55" s="56">
        <f t="shared" si="8"/>
        <v>0</v>
      </c>
      <c r="F55" s="56">
        <f t="shared" si="8"/>
        <v>0</v>
      </c>
      <c r="G55" s="56">
        <f t="shared" si="8"/>
        <v>0</v>
      </c>
      <c r="H55" s="56">
        <f t="shared" si="8"/>
        <v>0</v>
      </c>
      <c r="I55" s="56">
        <f t="shared" si="8"/>
        <v>0</v>
      </c>
      <c r="J55" s="56">
        <f t="shared" si="8"/>
        <v>0</v>
      </c>
      <c r="K55" s="56">
        <f t="shared" si="8"/>
        <v>0</v>
      </c>
      <c r="L55" s="56">
        <f t="shared" si="8"/>
        <v>0</v>
      </c>
      <c r="M55" s="56">
        <f t="shared" si="8"/>
        <v>0</v>
      </c>
      <c r="N55" s="28"/>
      <c r="O55" s="57"/>
    </row>
    <row r="56" spans="1:15" s="33" customFormat="1" ht="57.75" customHeight="1">
      <c r="A56" s="89" t="s">
        <v>62</v>
      </c>
      <c r="B56" s="89"/>
      <c r="C56" s="89"/>
      <c r="D56" s="89"/>
      <c r="E56" s="89"/>
      <c r="F56" s="89"/>
      <c r="G56" s="89"/>
      <c r="H56" s="89"/>
      <c r="I56" s="89"/>
      <c r="J56" s="89"/>
      <c r="K56" s="89"/>
      <c r="L56" s="89"/>
      <c r="M56" s="89"/>
      <c r="N56" s="89"/>
      <c r="O56" s="59"/>
    </row>
    <row r="57" spans="1:15" s="33" customFormat="1" ht="330.75" customHeight="1">
      <c r="A57" s="47" t="s">
        <v>63</v>
      </c>
      <c r="B57" s="21">
        <f>D57+F57</f>
        <v>0</v>
      </c>
      <c r="C57" s="26">
        <f>E57+I57+M57</f>
        <v>0</v>
      </c>
      <c r="D57" s="21">
        <v>0</v>
      </c>
      <c r="E57" s="21">
        <v>0</v>
      </c>
      <c r="F57" s="21">
        <v>0</v>
      </c>
      <c r="G57" s="21">
        <v>0</v>
      </c>
      <c r="H57" s="21">
        <v>0</v>
      </c>
      <c r="I57" s="21">
        <v>0</v>
      </c>
      <c r="J57" s="21">
        <v>0</v>
      </c>
      <c r="K57" s="21">
        <v>0</v>
      </c>
      <c r="L57" s="21">
        <v>0</v>
      </c>
      <c r="M57" s="21">
        <v>0</v>
      </c>
      <c r="N57" s="50" t="s">
        <v>70</v>
      </c>
      <c r="O57" s="55"/>
    </row>
    <row r="58" spans="1:15" s="58" customFormat="1" ht="48.75" customHeight="1">
      <c r="A58" s="28" t="s">
        <v>44</v>
      </c>
      <c r="B58" s="56">
        <f>B57</f>
        <v>0</v>
      </c>
      <c r="C58" s="44">
        <f>E58+I58+M58</f>
        <v>0</v>
      </c>
      <c r="D58" s="56">
        <f t="shared" ref="D58:M58" si="9">D57</f>
        <v>0</v>
      </c>
      <c r="E58" s="56">
        <f t="shared" si="9"/>
        <v>0</v>
      </c>
      <c r="F58" s="56">
        <f t="shared" si="9"/>
        <v>0</v>
      </c>
      <c r="G58" s="56">
        <f t="shared" si="9"/>
        <v>0</v>
      </c>
      <c r="H58" s="56">
        <f t="shared" si="9"/>
        <v>0</v>
      </c>
      <c r="I58" s="56">
        <f t="shared" si="9"/>
        <v>0</v>
      </c>
      <c r="J58" s="56">
        <f t="shared" si="9"/>
        <v>0</v>
      </c>
      <c r="K58" s="56">
        <f t="shared" si="9"/>
        <v>0</v>
      </c>
      <c r="L58" s="56">
        <f t="shared" si="9"/>
        <v>0</v>
      </c>
      <c r="M58" s="56">
        <f t="shared" si="9"/>
        <v>0</v>
      </c>
      <c r="N58" s="28"/>
      <c r="O58" s="60"/>
    </row>
    <row r="59" spans="1:15" s="33" customFormat="1" ht="48.75" customHeight="1">
      <c r="A59" s="89" t="s">
        <v>64</v>
      </c>
      <c r="B59" s="89"/>
      <c r="C59" s="89"/>
      <c r="D59" s="89"/>
      <c r="E59" s="89"/>
      <c r="F59" s="89"/>
      <c r="G59" s="89"/>
      <c r="H59" s="89"/>
      <c r="I59" s="89"/>
      <c r="J59" s="89"/>
      <c r="K59" s="89"/>
      <c r="L59" s="89"/>
      <c r="M59" s="89"/>
      <c r="N59" s="89"/>
      <c r="O59" s="32"/>
    </row>
    <row r="60" spans="1:15" s="33" customFormat="1" ht="102" customHeight="1">
      <c r="A60" s="47" t="s">
        <v>65</v>
      </c>
      <c r="B60" s="21">
        <f>D60+F60</f>
        <v>14327.2</v>
      </c>
      <c r="C60" s="26">
        <f>E60+I60+M60</f>
        <v>14327.2</v>
      </c>
      <c r="D60" s="21">
        <v>9900</v>
      </c>
      <c r="E60" s="21">
        <v>9900</v>
      </c>
      <c r="F60" s="21">
        <v>4427.2</v>
      </c>
      <c r="G60" s="21">
        <v>4427.3</v>
      </c>
      <c r="H60" s="21">
        <v>4427.2</v>
      </c>
      <c r="I60" s="21">
        <v>4427.2</v>
      </c>
      <c r="J60" s="21">
        <v>0</v>
      </c>
      <c r="K60" s="21">
        <v>0</v>
      </c>
      <c r="L60" s="21">
        <v>0</v>
      </c>
      <c r="M60" s="21">
        <v>0</v>
      </c>
      <c r="N60" s="24" t="s">
        <v>100</v>
      </c>
      <c r="O60" s="32"/>
    </row>
    <row r="61" spans="1:15" s="33" customFormat="1" ht="102" customHeight="1">
      <c r="A61" s="47" t="s">
        <v>66</v>
      </c>
      <c r="B61" s="21">
        <f>D61+F61</f>
        <v>0</v>
      </c>
      <c r="C61" s="26">
        <f>E61+I61+M61</f>
        <v>0</v>
      </c>
      <c r="D61" s="21">
        <v>0</v>
      </c>
      <c r="E61" s="21">
        <v>0</v>
      </c>
      <c r="F61" s="21">
        <v>0</v>
      </c>
      <c r="G61" s="21">
        <v>0</v>
      </c>
      <c r="H61" s="21">
        <v>0</v>
      </c>
      <c r="I61" s="21">
        <v>0</v>
      </c>
      <c r="J61" s="21">
        <v>0</v>
      </c>
      <c r="K61" s="21">
        <v>0</v>
      </c>
      <c r="L61" s="21">
        <v>0</v>
      </c>
      <c r="M61" s="21">
        <v>0</v>
      </c>
      <c r="N61" s="47" t="s">
        <v>70</v>
      </c>
      <c r="O61" s="32"/>
    </row>
    <row r="62" spans="1:15" s="33" customFormat="1" ht="52.5" customHeight="1">
      <c r="A62" s="28" t="s">
        <v>44</v>
      </c>
      <c r="B62" s="56">
        <f>B60+B61</f>
        <v>14327.2</v>
      </c>
      <c r="C62" s="44">
        <f>E62+I62+M62</f>
        <v>14327.2</v>
      </c>
      <c r="D62" s="56">
        <f t="shared" ref="D62:M62" si="10">D60+D61</f>
        <v>9900</v>
      </c>
      <c r="E62" s="56">
        <v>9900</v>
      </c>
      <c r="F62" s="56">
        <f t="shared" si="10"/>
        <v>4427.2</v>
      </c>
      <c r="G62" s="56">
        <f t="shared" si="10"/>
        <v>4427.3</v>
      </c>
      <c r="H62" s="56">
        <f t="shared" si="10"/>
        <v>4427.2</v>
      </c>
      <c r="I62" s="56">
        <f t="shared" si="10"/>
        <v>4427.2</v>
      </c>
      <c r="J62" s="56">
        <f t="shared" si="10"/>
        <v>0</v>
      </c>
      <c r="K62" s="56">
        <f t="shared" si="10"/>
        <v>0</v>
      </c>
      <c r="L62" s="56">
        <f t="shared" si="10"/>
        <v>0</v>
      </c>
      <c r="M62" s="56">
        <f t="shared" si="10"/>
        <v>0</v>
      </c>
      <c r="N62" s="47"/>
      <c r="O62" s="32"/>
    </row>
    <row r="63" spans="1:15" s="64" customFormat="1" ht="52.5" customHeight="1">
      <c r="A63" s="61" t="s">
        <v>67</v>
      </c>
      <c r="B63" s="62">
        <f>B16+B25+B39+B46+B49+B52+B62</f>
        <v>525751.20000000007</v>
      </c>
      <c r="C63" s="62">
        <f t="shared" ref="C63:M63" si="11">C16+C25+C39+C46+C49+C52+C62</f>
        <v>554229.5</v>
      </c>
      <c r="D63" s="62">
        <f t="shared" si="11"/>
        <v>387209.5</v>
      </c>
      <c r="E63" s="62">
        <f t="shared" si="11"/>
        <v>387209.5</v>
      </c>
      <c r="F63" s="62">
        <f t="shared" si="11"/>
        <v>117941.70000000001</v>
      </c>
      <c r="G63" s="62">
        <f t="shared" si="11"/>
        <v>117941.80000000002</v>
      </c>
      <c r="H63" s="62">
        <f t="shared" si="11"/>
        <v>117941.70000000001</v>
      </c>
      <c r="I63" s="62">
        <f>I16+I25+I39+I46+I49+I52+I62</f>
        <v>117105</v>
      </c>
      <c r="J63" s="62">
        <f t="shared" si="11"/>
        <v>0</v>
      </c>
      <c r="K63" s="62">
        <f t="shared" si="11"/>
        <v>0</v>
      </c>
      <c r="L63" s="62">
        <f t="shared" si="11"/>
        <v>20600</v>
      </c>
      <c r="M63" s="62">
        <f t="shared" si="11"/>
        <v>49915</v>
      </c>
      <c r="N63" s="61"/>
      <c r="O63" s="63"/>
    </row>
    <row r="64" spans="1:15" s="33" customFormat="1" ht="23.25">
      <c r="B64" s="65">
        <v>-20600</v>
      </c>
      <c r="C64" s="65">
        <f>C25+C39+C46+C49+C52+C62</f>
        <v>504314.50000000006</v>
      </c>
      <c r="I64" s="32"/>
      <c r="J64" s="32"/>
      <c r="K64" s="32"/>
      <c r="L64" s="32"/>
      <c r="M64" s="32"/>
      <c r="O64" s="32"/>
    </row>
    <row r="65" spans="1:15" s="33" customFormat="1" ht="43.5" customHeight="1">
      <c r="A65" s="66" t="s">
        <v>75</v>
      </c>
      <c r="B65" s="67">
        <f>B63+B64</f>
        <v>505151.20000000007</v>
      </c>
      <c r="C65" s="67"/>
      <c r="I65" s="32"/>
      <c r="J65" s="32"/>
      <c r="K65" s="32"/>
      <c r="L65" s="32"/>
      <c r="M65" s="32"/>
      <c r="O65" s="32"/>
    </row>
  </sheetData>
  <mergeCells count="19">
    <mergeCell ref="A59:N59"/>
    <mergeCell ref="A5:A7"/>
    <mergeCell ref="N5:N7"/>
    <mergeCell ref="A9:N9"/>
    <mergeCell ref="B17:N17"/>
    <mergeCell ref="A26:N26"/>
    <mergeCell ref="A47:N47"/>
    <mergeCell ref="A50:N50"/>
    <mergeCell ref="B6:C6"/>
    <mergeCell ref="D6:E6"/>
    <mergeCell ref="F6:I6"/>
    <mergeCell ref="J6:K6"/>
    <mergeCell ref="L6:M6"/>
    <mergeCell ref="A40:N40"/>
    <mergeCell ref="A2:N2"/>
    <mergeCell ref="A3:N3"/>
    <mergeCell ref="B5:M5"/>
    <mergeCell ref="A53:N53"/>
    <mergeCell ref="A56:N56"/>
  </mergeCells>
  <pageMargins left="0.23622047244094491" right="0.23622047244094491" top="0.74803149606299213" bottom="0.74803149606299213" header="0.31496062992125984" footer="0.31496062992125984"/>
  <pageSetup paperSize="9" scale="31" fitToHeight="0" orientation="landscape" verticalDpi="360" r:id="rId1"/>
  <rowBreaks count="1" manualBreakCount="1">
    <brk id="16"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Professional</dc:creator>
  <cp:lastModifiedBy>PC-1</cp:lastModifiedBy>
  <cp:lastPrinted>2022-10-19T10:48:04Z</cp:lastPrinted>
  <dcterms:created xsi:type="dcterms:W3CDTF">2006-09-16T00:00:00Z</dcterms:created>
  <dcterms:modified xsi:type="dcterms:W3CDTF">2023-01-20T06:59:34Z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EF29F50CA0BC44E3A7EEFAEE2771FA87</vt:lpwstr>
  </property>
  <property fmtid="{D5CDD505-2E9C-101B-9397-08002B2CF9AE}" pid="3" name="KSOProductBuildVer">
    <vt:lpwstr>1049-11.2.0.10463</vt:lpwstr>
  </property>
</Properties>
</file>